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<sst xmlns="http://schemas.openxmlformats.org/spreadsheetml/2006/main" count="114" uniqueCount="65">
  <si>
    <t>2022年拟享受城镇公益性岗位补贴及社会保险补贴单位</t>
  </si>
  <si>
    <t xml:space="preserve">单位：沧源县人力资源和社会保障局劳动就业服务管理中心 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</si>
  <si>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</si>
  <si>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</si>
  <si>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</si>
  <si>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</si>
  <si>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</si>
  <si>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</si>
  <si>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</si>
  <si>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</si>
  <si>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</si>
  <si>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</si>
  <si>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</si>
  <si>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</si>
  <si>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</si>
  <si>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</si>
  <si>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</si>
  <si>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沧源佤族自治县城区幼儿园</t>
  </si>
  <si>
    <t>2022年5月-6月</t>
  </si>
  <si>
    <t>沧源佤族自治县单甲乡中心完小</t>
  </si>
  <si>
    <t>2022年4-6月</t>
  </si>
  <si>
    <t>沧源县单甲乡人民政府</t>
  </si>
  <si>
    <t>2021年12月至2022年1-3月</t>
  </si>
  <si>
    <t>沧源佤族自治县东丁水库管理局</t>
  </si>
  <si>
    <t>2021年1月-12月</t>
  </si>
  <si>
    <t>2022年1-6月</t>
  </si>
  <si>
    <t>沧源佤族自治县发展和改革局</t>
  </si>
  <si>
    <t>沧源县工业和科技信息化局</t>
  </si>
  <si>
    <t>2021年1-12月至2022年1-6月</t>
  </si>
  <si>
    <t>沧源佤族自治县人民检察院</t>
  </si>
  <si>
    <t>2022年1-7月</t>
  </si>
  <si>
    <t>沧源佤族自治县芒回水库管理局</t>
  </si>
  <si>
    <t>2021年10-12月</t>
  </si>
  <si>
    <t>沧源县勐角乡人民政府</t>
  </si>
  <si>
    <t>2021年1-12月</t>
  </si>
  <si>
    <t>沧源佤族自治县勐角中学</t>
  </si>
  <si>
    <t>2022年1-3月</t>
  </si>
  <si>
    <t>沧源佤族自治县勐来乡九年一贯制中心校</t>
  </si>
  <si>
    <t>2022年3-4月</t>
  </si>
  <si>
    <t>沧源佤族自治县勐省农场社区管理委员会</t>
  </si>
  <si>
    <t>勐省镇中心完小</t>
  </si>
  <si>
    <t>2021年9-12月</t>
  </si>
  <si>
    <t>勐省镇幼儿园</t>
  </si>
  <si>
    <t>沧源佤族自治县勐省镇人民政府</t>
  </si>
  <si>
    <t>沧源佤族自治县勐省中学</t>
  </si>
  <si>
    <t>2022年3-5月</t>
  </si>
  <si>
    <t>沧源佤族自治县糯良乡中心完小</t>
  </si>
  <si>
    <t>沧源佤族自治县糯良中学</t>
  </si>
  <si>
    <t>2022年1-5月</t>
  </si>
  <si>
    <t>沧源市场监管局</t>
  </si>
  <si>
    <t>2022年5-7月</t>
  </si>
  <si>
    <t>沧源佤族自治统计局</t>
  </si>
  <si>
    <t>2022年1-2月</t>
  </si>
  <si>
    <t>沧源县岩帅镇团结中学</t>
  </si>
  <si>
    <t>2022年4-7月</t>
  </si>
  <si>
    <t>沧源佤族自治县卫生健康局</t>
  </si>
  <si>
    <t>2021年8-12月</t>
  </si>
  <si>
    <t>沧源佤族自治县岩帅完全小学</t>
  </si>
  <si>
    <t>沧源佤族自治县岩帅镇人民政府</t>
  </si>
  <si>
    <t>2021年1月至2022年2月</t>
  </si>
  <si>
    <t>沧源佤族自治县医疗保障局</t>
  </si>
  <si>
    <t>2022年6月</t>
  </si>
  <si>
    <t>沧源佤族自治县政务服务管理局</t>
  </si>
  <si>
    <t>沧源佤族自治县住房和城乡建设局</t>
  </si>
  <si>
    <t>沧源佤族自治县水务局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</si>
</sst>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1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" workbookViewId="0">
      <pane xSplit="3" ySplit="3" topLeftCell="D12" activePane="bottomRight" state="frozen"/>
      <selection/>
      <selection pane="topRight"/>
      <selection pane="bottomLeft"/>
      <selection pane="bottomRight" activeCell="Q48" sqref="Q48"/>
    </sheetView>
  </sheetViews>
  <sheetFormatPr defaultColWidth="9" defaultRowHeight="13.5"/>
  <cols>
    <col min="1" max="1" width="3.875" style="6" customWidth="1"/>
    <col min="2" max="2" width="25" style="7" customWidth="1"/>
    <col min="3" max="3" width="5.125" style="7" customWidth="1"/>
    <col min="4" max="4" width="17" style="7" customWidth="1"/>
    <col min="5" max="5" width="6.5" style="7" customWidth="1"/>
    <col min="6" max="6" width="13.625" style="7" customWidth="1"/>
    <col min="7" max="7" width="13.125" style="7" customWidth="1"/>
    <col min="8" max="8" width="5" style="7" customWidth="1"/>
    <col min="9" max="9" width="8.75" style="7" customWidth="1"/>
    <col min="10" max="12" width="8.625" style="7" customWidth="1"/>
    <col min="13" max="13" width="12.75" style="7" customWidth="1"/>
    <col min="14" max="14" width="6.04166666666667" style="7" customWidth="1"/>
    <col min="15" max="16384" width="9" style="7"/>
  </cols>
  <sheetData>
    <row r="1" ht="39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4" customHeight="1" spans="1:13">
      <c r="A2" s="9" t="s">
        <v>1</v>
      </c>
      <c r="B2" s="9"/>
      <c r="C2" s="9"/>
      <c r="D2" s="9"/>
      <c r="E2" s="9"/>
      <c r="F2" s="9"/>
      <c r="G2" s="10"/>
      <c r="H2" s="10"/>
      <c r="M2" s="10" t="s">
        <v>2</v>
      </c>
    </row>
    <row r="3" s="1" customFormat="1" ht="27" customHeight="1" spans="1:14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1" t="s">
        <v>9</v>
      </c>
      <c r="H3" s="13" t="s">
        <v>7</v>
      </c>
      <c r="I3" s="13" t="s">
        <v>10</v>
      </c>
      <c r="J3" s="13"/>
      <c r="K3" s="13"/>
      <c r="L3" s="13"/>
      <c r="M3" s="33" t="s">
        <v>11</v>
      </c>
      <c r="N3" s="34" t="s">
        <v>12</v>
      </c>
    </row>
    <row r="4" s="1" customFormat="1" ht="33" customHeight="1" spans="1:14">
      <c r="A4" s="11"/>
      <c r="B4" s="11"/>
      <c r="C4" s="11"/>
      <c r="D4" s="11"/>
      <c r="E4" s="11"/>
      <c r="F4" s="12"/>
      <c r="G4" s="11"/>
      <c r="H4" s="13"/>
      <c r="I4" s="13" t="s">
        <v>13</v>
      </c>
      <c r="J4" s="35" t="s">
        <v>14</v>
      </c>
      <c r="K4" s="13" t="s">
        <v>15</v>
      </c>
      <c r="L4" s="35" t="s">
        <v>16</v>
      </c>
      <c r="M4" s="33"/>
      <c r="N4" s="34"/>
    </row>
    <row r="5" s="2" customFormat="1" ht="25" customHeight="1" spans="1:14">
      <c r="A5" s="14">
        <v>1</v>
      </c>
      <c r="B5" s="15" t="s">
        <v>17</v>
      </c>
      <c r="C5" s="14">
        <v>6</v>
      </c>
      <c r="D5" s="14" t="s">
        <v>18</v>
      </c>
      <c r="E5" s="14">
        <v>2</v>
      </c>
      <c r="F5" s="16">
        <f>1350*2*6</f>
        <v>16200</v>
      </c>
      <c r="G5" s="14" t="s">
        <v>18</v>
      </c>
      <c r="H5" s="14">
        <v>2</v>
      </c>
      <c r="I5" s="14">
        <v>7238.4</v>
      </c>
      <c r="J5" s="16">
        <v>4524</v>
      </c>
      <c r="K5" s="14">
        <v>113.4</v>
      </c>
      <c r="L5" s="16">
        <f>SUM(I5:K5)</f>
        <v>11875.8</v>
      </c>
      <c r="M5" s="24">
        <f t="shared" ref="M5:M38" si="0">F5+L5</f>
        <v>28075.8</v>
      </c>
      <c r="N5" s="24"/>
    </row>
    <row r="6" s="2" customFormat="1" ht="25" customHeight="1" spans="1:14">
      <c r="A6" s="14">
        <v>2</v>
      </c>
      <c r="B6" s="14" t="s">
        <v>19</v>
      </c>
      <c r="C6" s="14">
        <v>26</v>
      </c>
      <c r="D6" s="17" t="s">
        <v>20</v>
      </c>
      <c r="E6" s="14">
        <v>3</v>
      </c>
      <c r="F6" s="16">
        <f>1350*26*3</f>
        <v>105300</v>
      </c>
      <c r="G6" s="17" t="s">
        <v>20</v>
      </c>
      <c r="H6" s="14">
        <v>3</v>
      </c>
      <c r="I6" s="14">
        <v>47049.6</v>
      </c>
      <c r="J6" s="16">
        <v>29406</v>
      </c>
      <c r="K6" s="14">
        <v>737.1</v>
      </c>
      <c r="L6" s="16">
        <f>SUM(I6:K6)</f>
        <v>77192.7</v>
      </c>
      <c r="M6" s="24">
        <f t="shared" si="0"/>
        <v>182492.7</v>
      </c>
      <c r="N6" s="24"/>
    </row>
    <row r="7" s="2" customFormat="1" ht="25" customHeight="1" spans="1:14">
      <c r="A7" s="14">
        <v>3</v>
      </c>
      <c r="B7" s="14" t="s">
        <v>21</v>
      </c>
      <c r="C7" s="14">
        <v>5</v>
      </c>
      <c r="D7" s="17" t="s">
        <v>22</v>
      </c>
      <c r="E7" s="14">
        <v>4</v>
      </c>
      <c r="F7" s="16">
        <v>21600</v>
      </c>
      <c r="G7" s="14" t="s">
        <v>22</v>
      </c>
      <c r="H7" s="14">
        <v>4</v>
      </c>
      <c r="I7" s="14">
        <v>9651.2</v>
      </c>
      <c r="J7" s="16">
        <v>5960.9</v>
      </c>
      <c r="K7" s="14">
        <v>151.2</v>
      </c>
      <c r="L7" s="16">
        <f>SUM(I7:K7)</f>
        <v>15763.3</v>
      </c>
      <c r="M7" s="24">
        <f t="shared" si="0"/>
        <v>37363.3</v>
      </c>
      <c r="N7" s="24"/>
    </row>
    <row r="8" s="2" customFormat="1" ht="25" customHeight="1" spans="1:14">
      <c r="A8" s="18">
        <v>4</v>
      </c>
      <c r="B8" s="19" t="s">
        <v>23</v>
      </c>
      <c r="C8" s="14">
        <v>3</v>
      </c>
      <c r="D8" s="14"/>
      <c r="E8" s="14"/>
      <c r="F8" s="16"/>
      <c r="G8" s="14" t="s">
        <v>24</v>
      </c>
      <c r="H8" s="14">
        <v>12</v>
      </c>
      <c r="I8" s="14">
        <v>3818.88</v>
      </c>
      <c r="J8" s="16"/>
      <c r="K8" s="14"/>
      <c r="L8" s="16">
        <f>SUM(I8:K8)</f>
        <v>3818.88</v>
      </c>
      <c r="M8" s="24">
        <f t="shared" si="0"/>
        <v>3818.88</v>
      </c>
      <c r="N8" s="24"/>
    </row>
    <row r="9" s="2" customFormat="1" ht="25" customHeight="1" spans="1:14">
      <c r="A9" s="20"/>
      <c r="B9" s="21"/>
      <c r="C9" s="14">
        <v>3</v>
      </c>
      <c r="D9" s="17" t="s">
        <v>25</v>
      </c>
      <c r="E9" s="14">
        <v>6</v>
      </c>
      <c r="F9" s="16">
        <f>1350*6*3</f>
        <v>24300</v>
      </c>
      <c r="G9" s="14" t="s">
        <v>25</v>
      </c>
      <c r="H9" s="14">
        <v>6</v>
      </c>
      <c r="I9" s="14">
        <v>10857.6</v>
      </c>
      <c r="J9" s="16">
        <v>6786</v>
      </c>
      <c r="K9" s="14">
        <v>170.1</v>
      </c>
      <c r="L9" s="16">
        <f t="shared" ref="L9:L38" si="1">SUM(I9:K9)</f>
        <v>17813.7</v>
      </c>
      <c r="M9" s="24">
        <f t="shared" si="0"/>
        <v>42113.7</v>
      </c>
      <c r="N9" s="24"/>
    </row>
    <row r="10" s="2" customFormat="1" ht="25" customHeight="1" spans="1:14">
      <c r="A10" s="14">
        <v>5</v>
      </c>
      <c r="B10" s="22" t="s">
        <v>26</v>
      </c>
      <c r="C10" s="14">
        <v>3</v>
      </c>
      <c r="D10" s="17" t="s">
        <v>20</v>
      </c>
      <c r="E10" s="14">
        <v>3</v>
      </c>
      <c r="F10" s="16">
        <f>1350*3*3</f>
        <v>12150</v>
      </c>
      <c r="G10" s="14" t="s">
        <v>20</v>
      </c>
      <c r="H10" s="14">
        <v>3</v>
      </c>
      <c r="I10" s="14">
        <v>5428.8</v>
      </c>
      <c r="J10" s="16">
        <v>3393</v>
      </c>
      <c r="K10" s="14">
        <v>85.05</v>
      </c>
      <c r="L10" s="16">
        <f t="shared" si="1"/>
        <v>8906.85</v>
      </c>
      <c r="M10" s="24">
        <f t="shared" si="0"/>
        <v>21056.85</v>
      </c>
      <c r="N10" s="24"/>
    </row>
    <row r="11" s="2" customFormat="1" ht="25" customHeight="1" spans="1:14">
      <c r="A11" s="14">
        <v>6</v>
      </c>
      <c r="B11" s="23" t="s">
        <v>27</v>
      </c>
      <c r="C11" s="14">
        <v>1</v>
      </c>
      <c r="D11" s="17" t="s">
        <v>28</v>
      </c>
      <c r="E11" s="14">
        <v>6</v>
      </c>
      <c r="F11" s="16">
        <f>1350*6</f>
        <v>8100</v>
      </c>
      <c r="G11" s="14" t="s">
        <v>25</v>
      </c>
      <c r="H11" s="14">
        <v>6</v>
      </c>
      <c r="I11" s="14">
        <v>5740.8</v>
      </c>
      <c r="J11" s="16">
        <v>2262</v>
      </c>
      <c r="K11" s="14">
        <v>56.7</v>
      </c>
      <c r="L11" s="16">
        <f t="shared" si="1"/>
        <v>8059.5</v>
      </c>
      <c r="M11" s="24">
        <f t="shared" si="0"/>
        <v>16159.5</v>
      </c>
      <c r="N11" s="24"/>
    </row>
    <row r="12" s="2" customFormat="1" ht="25" customHeight="1" spans="1:14">
      <c r="A12" s="14">
        <v>7</v>
      </c>
      <c r="B12" s="22" t="s">
        <v>29</v>
      </c>
      <c r="C12" s="14">
        <v>4</v>
      </c>
      <c r="D12" s="17" t="s">
        <v>30</v>
      </c>
      <c r="E12" s="14">
        <v>7</v>
      </c>
      <c r="F12" s="16">
        <v>31050</v>
      </c>
      <c r="G12" s="14" t="s">
        <v>30</v>
      </c>
      <c r="H12" s="14">
        <v>7</v>
      </c>
      <c r="I12" s="14">
        <v>13873.6</v>
      </c>
      <c r="J12" s="16">
        <v>8671</v>
      </c>
      <c r="K12" s="14">
        <v>217.35</v>
      </c>
      <c r="L12" s="16">
        <f t="shared" si="1"/>
        <v>22761.95</v>
      </c>
      <c r="M12" s="24">
        <f t="shared" si="0"/>
        <v>53811.95</v>
      </c>
      <c r="N12" s="24"/>
    </row>
    <row r="13" s="2" customFormat="1" ht="25" customHeight="1" spans="1:14">
      <c r="A13" s="14">
        <v>8</v>
      </c>
      <c r="B13" s="15" t="s">
        <v>31</v>
      </c>
      <c r="C13" s="14">
        <v>1</v>
      </c>
      <c r="D13" s="14" t="s">
        <v>32</v>
      </c>
      <c r="E13" s="14">
        <v>3</v>
      </c>
      <c r="F13" s="16">
        <f>1350*3</f>
        <v>4050</v>
      </c>
      <c r="G13" s="14" t="s">
        <v>32</v>
      </c>
      <c r="H13" s="14">
        <v>3</v>
      </c>
      <c r="I13" s="14">
        <v>2764.32</v>
      </c>
      <c r="J13" s="16">
        <v>917.7</v>
      </c>
      <c r="K13" s="14">
        <v>28.35</v>
      </c>
      <c r="L13" s="16">
        <f t="shared" si="1"/>
        <v>3710.37</v>
      </c>
      <c r="M13" s="24">
        <f t="shared" si="0"/>
        <v>7760.37</v>
      </c>
      <c r="N13" s="24"/>
    </row>
    <row r="14" s="2" customFormat="1" ht="25" customHeight="1" spans="1:14">
      <c r="A14" s="14">
        <v>9</v>
      </c>
      <c r="B14" s="14" t="s">
        <v>33</v>
      </c>
      <c r="C14" s="14">
        <v>6</v>
      </c>
      <c r="D14" s="24"/>
      <c r="E14" s="14"/>
      <c r="F14" s="16"/>
      <c r="G14" s="14" t="s">
        <v>34</v>
      </c>
      <c r="H14" s="14">
        <v>12</v>
      </c>
      <c r="I14" s="14">
        <v>5940.48</v>
      </c>
      <c r="J14" s="16">
        <v>1835.4</v>
      </c>
      <c r="K14" s="14"/>
      <c r="L14" s="16">
        <f t="shared" si="1"/>
        <v>7775.88</v>
      </c>
      <c r="M14" s="24">
        <f t="shared" si="0"/>
        <v>7775.88</v>
      </c>
      <c r="N14" s="24"/>
    </row>
    <row r="15" s="2" customFormat="1" ht="25" customHeight="1" spans="1:14">
      <c r="A15" s="14">
        <v>10</v>
      </c>
      <c r="B15" s="14" t="s">
        <v>35</v>
      </c>
      <c r="C15" s="14">
        <v>3</v>
      </c>
      <c r="D15" s="17" t="s">
        <v>36</v>
      </c>
      <c r="E15" s="14">
        <v>3</v>
      </c>
      <c r="F15" s="16">
        <f>1350*3*3</f>
        <v>12150</v>
      </c>
      <c r="G15" s="14" t="s">
        <v>36</v>
      </c>
      <c r="H15" s="14">
        <v>3</v>
      </c>
      <c r="I15" s="14">
        <v>5428.8</v>
      </c>
      <c r="J15" s="16">
        <v>2753.1</v>
      </c>
      <c r="K15" s="14">
        <v>85.05</v>
      </c>
      <c r="L15" s="16">
        <f t="shared" si="1"/>
        <v>8266.95</v>
      </c>
      <c r="M15" s="24">
        <f t="shared" si="0"/>
        <v>20416.95</v>
      </c>
      <c r="N15" s="24"/>
    </row>
    <row r="16" s="2" customFormat="1" ht="25" customHeight="1" spans="1:14">
      <c r="A16" s="14">
        <v>11</v>
      </c>
      <c r="B16" s="14" t="s">
        <v>37</v>
      </c>
      <c r="C16" s="14">
        <v>9</v>
      </c>
      <c r="D16" s="17" t="s">
        <v>38</v>
      </c>
      <c r="E16" s="14">
        <v>2</v>
      </c>
      <c r="F16" s="16">
        <f>C16*E16*1350</f>
        <v>24300</v>
      </c>
      <c r="G16" s="17" t="s">
        <v>38</v>
      </c>
      <c r="H16" s="14">
        <v>2</v>
      </c>
      <c r="I16" s="14">
        <v>10857.6</v>
      </c>
      <c r="J16" s="16">
        <v>6786</v>
      </c>
      <c r="K16" s="14">
        <v>170.1</v>
      </c>
      <c r="L16" s="16">
        <f t="shared" si="1"/>
        <v>17813.7</v>
      </c>
      <c r="M16" s="24">
        <f t="shared" si="0"/>
        <v>42113.7</v>
      </c>
      <c r="N16" s="24"/>
    </row>
    <row r="17" s="2" customFormat="1" ht="25" customHeight="1" spans="1:14">
      <c r="A17" s="14">
        <v>12</v>
      </c>
      <c r="B17" s="14" t="s">
        <v>39</v>
      </c>
      <c r="C17" s="14">
        <v>4</v>
      </c>
      <c r="D17" s="17" t="s">
        <v>20</v>
      </c>
      <c r="E17" s="14">
        <v>3</v>
      </c>
      <c r="F17" s="16">
        <f>C17*E17*1350</f>
        <v>16200</v>
      </c>
      <c r="G17" s="14" t="s">
        <v>20</v>
      </c>
      <c r="H17" s="14">
        <v>3</v>
      </c>
      <c r="I17" s="14">
        <v>7238.4</v>
      </c>
      <c r="J17" s="16">
        <v>4524</v>
      </c>
      <c r="K17" s="14">
        <v>113.4</v>
      </c>
      <c r="L17" s="16">
        <f t="shared" si="1"/>
        <v>11875.8</v>
      </c>
      <c r="M17" s="24">
        <f t="shared" si="0"/>
        <v>28075.8</v>
      </c>
      <c r="N17" s="24"/>
    </row>
    <row r="18" s="3" customFormat="1" ht="25" customHeight="1" spans="1:14">
      <c r="A18" s="25">
        <v>13</v>
      </c>
      <c r="B18" s="25" t="s">
        <v>40</v>
      </c>
      <c r="C18" s="26">
        <v>18</v>
      </c>
      <c r="D18" s="27" t="s">
        <v>41</v>
      </c>
      <c r="E18" s="26">
        <v>4</v>
      </c>
      <c r="F18" s="28">
        <v>86400</v>
      </c>
      <c r="G18" s="26" t="s">
        <v>41</v>
      </c>
      <c r="H18" s="26">
        <v>4</v>
      </c>
      <c r="I18" s="26">
        <v>53031.68</v>
      </c>
      <c r="J18" s="28">
        <v>19577.6</v>
      </c>
      <c r="K18" s="26">
        <v>595.35</v>
      </c>
      <c r="L18" s="28">
        <f t="shared" si="1"/>
        <v>73204.63</v>
      </c>
      <c r="M18" s="27">
        <f t="shared" si="0"/>
        <v>159604.63</v>
      </c>
      <c r="N18" s="27"/>
    </row>
    <row r="19" s="4" customFormat="1" ht="25" customHeight="1" spans="1:14">
      <c r="A19" s="20"/>
      <c r="B19" s="20"/>
      <c r="C19" s="14">
        <v>16</v>
      </c>
      <c r="D19" s="24" t="s">
        <v>36</v>
      </c>
      <c r="E19" s="24">
        <v>3</v>
      </c>
      <c r="F19" s="24">
        <v>64800</v>
      </c>
      <c r="G19" s="24" t="s">
        <v>36</v>
      </c>
      <c r="H19" s="24">
        <v>3</v>
      </c>
      <c r="I19" s="14">
        <v>28953.6</v>
      </c>
      <c r="J19" s="16">
        <v>18096</v>
      </c>
      <c r="K19" s="14">
        <v>453.6</v>
      </c>
      <c r="L19" s="16">
        <f t="shared" si="1"/>
        <v>47503.2</v>
      </c>
      <c r="M19" s="24">
        <f t="shared" si="0"/>
        <v>112303.2</v>
      </c>
      <c r="N19" s="24"/>
    </row>
    <row r="20" s="3" customFormat="1" ht="25" customHeight="1" spans="1:14">
      <c r="A20" s="25">
        <v>14</v>
      </c>
      <c r="B20" s="25" t="s">
        <v>42</v>
      </c>
      <c r="C20" s="26">
        <v>4</v>
      </c>
      <c r="D20" s="27" t="s">
        <v>41</v>
      </c>
      <c r="E20" s="27">
        <v>4</v>
      </c>
      <c r="F20" s="27">
        <v>21600</v>
      </c>
      <c r="G20" s="27" t="s">
        <v>41</v>
      </c>
      <c r="H20" s="27">
        <v>4</v>
      </c>
      <c r="I20" s="26">
        <v>9651.2</v>
      </c>
      <c r="J20" s="28">
        <v>4894.4</v>
      </c>
      <c r="K20" s="26">
        <v>151.2</v>
      </c>
      <c r="L20" s="28">
        <f t="shared" si="1"/>
        <v>14696.8</v>
      </c>
      <c r="M20" s="27">
        <f t="shared" si="0"/>
        <v>36296.8</v>
      </c>
      <c r="N20" s="27"/>
    </row>
    <row r="21" s="2" customFormat="1" ht="25" customHeight="1" spans="1:14">
      <c r="A21" s="20"/>
      <c r="B21" s="20"/>
      <c r="C21" s="14">
        <v>4</v>
      </c>
      <c r="D21" s="24" t="s">
        <v>36</v>
      </c>
      <c r="E21" s="14">
        <v>3</v>
      </c>
      <c r="F21" s="16">
        <v>16200</v>
      </c>
      <c r="G21" s="14" t="s">
        <v>36</v>
      </c>
      <c r="H21" s="14">
        <v>3</v>
      </c>
      <c r="I21" s="14">
        <v>7238.4</v>
      </c>
      <c r="J21" s="16">
        <v>4524</v>
      </c>
      <c r="K21" s="14">
        <v>113.4</v>
      </c>
      <c r="L21" s="16">
        <f t="shared" si="1"/>
        <v>11875.8</v>
      </c>
      <c r="M21" s="24">
        <f t="shared" si="0"/>
        <v>28075.8</v>
      </c>
      <c r="N21" s="24"/>
    </row>
    <row r="22" s="2" customFormat="1" ht="25" customHeight="1" spans="1:14">
      <c r="A22" s="14">
        <v>15</v>
      </c>
      <c r="B22" s="14" t="s">
        <v>43</v>
      </c>
      <c r="C22" s="14">
        <v>7</v>
      </c>
      <c r="D22" s="24" t="s">
        <v>25</v>
      </c>
      <c r="E22" s="14">
        <v>6</v>
      </c>
      <c r="F22" s="16">
        <v>36450</v>
      </c>
      <c r="G22" s="14" t="s">
        <v>25</v>
      </c>
      <c r="H22" s="14">
        <v>6</v>
      </c>
      <c r="I22" s="14">
        <v>16286.4</v>
      </c>
      <c r="J22" s="16">
        <v>10179</v>
      </c>
      <c r="K22" s="14">
        <v>255.15</v>
      </c>
      <c r="L22" s="16">
        <f t="shared" si="1"/>
        <v>26720.55</v>
      </c>
      <c r="M22" s="24">
        <f t="shared" si="0"/>
        <v>63170.55</v>
      </c>
      <c r="N22" s="24"/>
    </row>
    <row r="23" s="2" customFormat="1" ht="25" customHeight="1" spans="1:14">
      <c r="A23" s="14">
        <v>16</v>
      </c>
      <c r="B23" s="14" t="s">
        <v>44</v>
      </c>
      <c r="C23" s="14">
        <v>1</v>
      </c>
      <c r="D23" s="24" t="s">
        <v>45</v>
      </c>
      <c r="E23" s="14">
        <v>3</v>
      </c>
      <c r="F23" s="16">
        <f>1350*3</f>
        <v>4050</v>
      </c>
      <c r="G23" s="14" t="s">
        <v>45</v>
      </c>
      <c r="H23" s="14">
        <v>3</v>
      </c>
      <c r="I23" s="14">
        <v>1809.6</v>
      </c>
      <c r="J23" s="16">
        <v>1131</v>
      </c>
      <c r="K23" s="14">
        <v>28.35</v>
      </c>
      <c r="L23" s="16">
        <f t="shared" si="1"/>
        <v>2968.95</v>
      </c>
      <c r="M23" s="24">
        <f t="shared" si="0"/>
        <v>7018.95</v>
      </c>
      <c r="N23" s="24"/>
    </row>
    <row r="24" s="2" customFormat="1" ht="25" customHeight="1" spans="1:14">
      <c r="A24" s="14">
        <v>17</v>
      </c>
      <c r="B24" s="14" t="s">
        <v>46</v>
      </c>
      <c r="C24" s="14">
        <v>19</v>
      </c>
      <c r="D24" s="24" t="s">
        <v>20</v>
      </c>
      <c r="E24" s="14">
        <v>3</v>
      </c>
      <c r="F24" s="16">
        <v>76950</v>
      </c>
      <c r="G24" s="14"/>
      <c r="H24" s="14"/>
      <c r="I24" s="14"/>
      <c r="J24" s="16"/>
      <c r="K24" s="14"/>
      <c r="L24" s="16">
        <f t="shared" si="1"/>
        <v>0</v>
      </c>
      <c r="M24" s="24">
        <f t="shared" si="0"/>
        <v>76950</v>
      </c>
      <c r="N24" s="24"/>
    </row>
    <row r="25" s="2" customFormat="1" ht="25" customHeight="1" spans="1:14">
      <c r="A25" s="14">
        <v>18</v>
      </c>
      <c r="B25" s="14" t="s">
        <v>47</v>
      </c>
      <c r="C25" s="14">
        <v>3</v>
      </c>
      <c r="D25" s="24" t="s">
        <v>48</v>
      </c>
      <c r="E25" s="14">
        <v>5</v>
      </c>
      <c r="F25" s="16">
        <v>20250</v>
      </c>
      <c r="G25" s="14" t="s">
        <v>48</v>
      </c>
      <c r="H25" s="14">
        <v>5</v>
      </c>
      <c r="I25" s="14">
        <v>9048</v>
      </c>
      <c r="J25" s="16">
        <v>5655</v>
      </c>
      <c r="K25" s="14">
        <v>141.75</v>
      </c>
      <c r="L25" s="16">
        <f t="shared" si="1"/>
        <v>14844.75</v>
      </c>
      <c r="M25" s="24">
        <f t="shared" si="0"/>
        <v>35094.75</v>
      </c>
      <c r="N25" s="24"/>
    </row>
    <row r="26" s="2" customFormat="1" ht="25" customHeight="1" spans="1:14">
      <c r="A26" s="14">
        <v>19</v>
      </c>
      <c r="B26" s="14" t="s">
        <v>49</v>
      </c>
      <c r="C26" s="14">
        <v>2</v>
      </c>
      <c r="D26" s="24" t="s">
        <v>50</v>
      </c>
      <c r="E26" s="14">
        <v>3</v>
      </c>
      <c r="F26" s="16">
        <v>8100</v>
      </c>
      <c r="G26" s="14" t="s">
        <v>50</v>
      </c>
      <c r="H26" s="14">
        <v>3</v>
      </c>
      <c r="I26" s="14">
        <v>3619.2</v>
      </c>
      <c r="J26" s="16">
        <v>2262</v>
      </c>
      <c r="K26" s="14">
        <v>56.7</v>
      </c>
      <c r="L26" s="16">
        <f t="shared" si="1"/>
        <v>5937.9</v>
      </c>
      <c r="M26" s="24">
        <f t="shared" si="0"/>
        <v>14037.9</v>
      </c>
      <c r="N26" s="24"/>
    </row>
    <row r="27" s="2" customFormat="1" ht="25" customHeight="1" spans="1:14">
      <c r="A27" s="14">
        <v>20</v>
      </c>
      <c r="B27" s="14" t="s">
        <v>51</v>
      </c>
      <c r="C27" s="14">
        <v>2</v>
      </c>
      <c r="D27" s="24" t="s">
        <v>52</v>
      </c>
      <c r="E27" s="14">
        <v>2</v>
      </c>
      <c r="F27" s="16">
        <f>1350*2*2</f>
        <v>5400</v>
      </c>
      <c r="G27" s="14" t="s">
        <v>52</v>
      </c>
      <c r="H27" s="14">
        <v>2</v>
      </c>
      <c r="I27" s="14">
        <v>2412.8</v>
      </c>
      <c r="J27" s="16">
        <v>1508</v>
      </c>
      <c r="K27" s="14">
        <v>37.8</v>
      </c>
      <c r="L27" s="16">
        <f t="shared" si="1"/>
        <v>3958.6</v>
      </c>
      <c r="M27" s="24">
        <f t="shared" si="0"/>
        <v>9358.6</v>
      </c>
      <c r="N27" s="24"/>
    </row>
    <row r="28" s="2" customFormat="1" ht="25" customHeight="1" spans="1:14">
      <c r="A28" s="14">
        <v>21</v>
      </c>
      <c r="B28" s="14" t="s">
        <v>53</v>
      </c>
      <c r="C28" s="14">
        <v>3</v>
      </c>
      <c r="D28" s="24" t="s">
        <v>54</v>
      </c>
      <c r="E28" s="14">
        <v>4</v>
      </c>
      <c r="F28" s="16">
        <v>16200</v>
      </c>
      <c r="G28" s="14" t="s">
        <v>54</v>
      </c>
      <c r="H28" s="14">
        <v>4</v>
      </c>
      <c r="I28" s="14">
        <v>7238.4</v>
      </c>
      <c r="J28" s="16">
        <v>4524</v>
      </c>
      <c r="K28" s="14">
        <v>113.4</v>
      </c>
      <c r="L28" s="16">
        <f t="shared" si="1"/>
        <v>11875.8</v>
      </c>
      <c r="M28" s="24">
        <f t="shared" si="0"/>
        <v>28075.8</v>
      </c>
      <c r="N28" s="24"/>
    </row>
    <row r="29" s="3" customFormat="1" ht="25" customHeight="1" spans="1:14">
      <c r="A29" s="25">
        <v>22</v>
      </c>
      <c r="B29" s="26" t="s">
        <v>55</v>
      </c>
      <c r="C29" s="26">
        <v>2</v>
      </c>
      <c r="D29" s="27" t="s">
        <v>56</v>
      </c>
      <c r="E29" s="26">
        <v>5</v>
      </c>
      <c r="F29" s="28">
        <v>9450</v>
      </c>
      <c r="G29" s="26" t="s">
        <v>56</v>
      </c>
      <c r="H29" s="26">
        <v>5</v>
      </c>
      <c r="I29" s="26">
        <v>4222.4</v>
      </c>
      <c r="J29" s="28">
        <v>2141.3</v>
      </c>
      <c r="K29" s="26">
        <v>66.15</v>
      </c>
      <c r="L29" s="28">
        <f t="shared" si="1"/>
        <v>6429.85</v>
      </c>
      <c r="M29" s="27">
        <f t="shared" si="0"/>
        <v>15879.85</v>
      </c>
      <c r="N29" s="27"/>
    </row>
    <row r="30" s="2" customFormat="1" ht="25" customHeight="1" spans="1:14">
      <c r="A30" s="20"/>
      <c r="B30" s="14" t="s">
        <v>55</v>
      </c>
      <c r="C30" s="14">
        <v>2</v>
      </c>
      <c r="D30" s="24" t="s">
        <v>30</v>
      </c>
      <c r="E30" s="14">
        <v>7</v>
      </c>
      <c r="F30" s="16">
        <v>14850</v>
      </c>
      <c r="G30" s="14" t="s">
        <v>30</v>
      </c>
      <c r="H30" s="14">
        <v>7</v>
      </c>
      <c r="I30" s="14">
        <v>6635.2</v>
      </c>
      <c r="J30" s="16">
        <v>4147</v>
      </c>
      <c r="K30" s="14">
        <v>103.95</v>
      </c>
      <c r="L30" s="16">
        <f t="shared" si="1"/>
        <v>10886.15</v>
      </c>
      <c r="M30" s="24">
        <f t="shared" si="0"/>
        <v>25736.15</v>
      </c>
      <c r="N30" s="24"/>
    </row>
    <row r="31" s="2" customFormat="1" ht="25" customHeight="1" spans="1:14">
      <c r="A31" s="14">
        <v>24</v>
      </c>
      <c r="B31" s="14" t="s">
        <v>57</v>
      </c>
      <c r="C31" s="14">
        <v>24</v>
      </c>
      <c r="D31" s="24" t="s">
        <v>30</v>
      </c>
      <c r="E31" s="14">
        <v>7</v>
      </c>
      <c r="F31" s="16">
        <v>220050</v>
      </c>
      <c r="G31" s="14" t="s">
        <v>30</v>
      </c>
      <c r="H31" s="14">
        <v>7</v>
      </c>
      <c r="I31" s="14">
        <v>98321.6</v>
      </c>
      <c r="J31" s="16">
        <v>56173</v>
      </c>
      <c r="K31" s="14">
        <v>1540.35</v>
      </c>
      <c r="L31" s="16">
        <f t="shared" si="1"/>
        <v>156034.95</v>
      </c>
      <c r="M31" s="24">
        <f t="shared" si="0"/>
        <v>376084.95</v>
      </c>
      <c r="N31" s="24"/>
    </row>
    <row r="32" s="2" customFormat="1" ht="25" customHeight="1" spans="1:14">
      <c r="A32" s="14">
        <v>25</v>
      </c>
      <c r="B32" s="14" t="s">
        <v>58</v>
      </c>
      <c r="C32" s="14">
        <v>7</v>
      </c>
      <c r="D32" s="24" t="s">
        <v>59</v>
      </c>
      <c r="E32" s="14">
        <v>14</v>
      </c>
      <c r="F32" s="16">
        <v>106650</v>
      </c>
      <c r="G32" s="14" t="s">
        <v>59</v>
      </c>
      <c r="H32" s="14">
        <v>14</v>
      </c>
      <c r="I32" s="14">
        <v>47652.8</v>
      </c>
      <c r="J32" s="16">
        <v>24877.1</v>
      </c>
      <c r="K32" s="14">
        <v>746.55</v>
      </c>
      <c r="L32" s="16">
        <f t="shared" si="1"/>
        <v>73276.45</v>
      </c>
      <c r="M32" s="24">
        <f t="shared" si="0"/>
        <v>179926.45</v>
      </c>
      <c r="N32" s="24"/>
    </row>
    <row r="33" s="2" customFormat="1" ht="25" customHeight="1" spans="1:14">
      <c r="A33" s="14">
        <v>26</v>
      </c>
      <c r="B33" s="14" t="s">
        <v>60</v>
      </c>
      <c r="C33" s="14">
        <v>4</v>
      </c>
      <c r="D33" s="29" t="s">
        <v>61</v>
      </c>
      <c r="E33" s="14">
        <v>1</v>
      </c>
      <c r="F33" s="16">
        <v>5400</v>
      </c>
      <c r="G33" s="14" t="s">
        <v>61</v>
      </c>
      <c r="H33" s="14">
        <v>1</v>
      </c>
      <c r="I33" s="14">
        <v>2412.8</v>
      </c>
      <c r="J33" s="16">
        <v>1508</v>
      </c>
      <c r="K33" s="14">
        <v>37.8</v>
      </c>
      <c r="L33" s="16">
        <f t="shared" si="1"/>
        <v>3958.6</v>
      </c>
      <c r="M33" s="24">
        <f t="shared" si="0"/>
        <v>9358.6</v>
      </c>
      <c r="N33" s="24"/>
    </row>
    <row r="34" s="3" customFormat="1" ht="25" customHeight="1" spans="1:14">
      <c r="A34" s="25">
        <v>27</v>
      </c>
      <c r="B34" s="25" t="s">
        <v>62</v>
      </c>
      <c r="C34" s="26">
        <v>8</v>
      </c>
      <c r="D34" s="30" t="s">
        <v>34</v>
      </c>
      <c r="E34" s="26">
        <v>12</v>
      </c>
      <c r="F34" s="28">
        <v>40500</v>
      </c>
      <c r="G34" s="26" t="s">
        <v>34</v>
      </c>
      <c r="H34" s="26">
        <v>12</v>
      </c>
      <c r="I34" s="26">
        <v>20323.68</v>
      </c>
      <c r="J34" s="28">
        <v>9177</v>
      </c>
      <c r="K34" s="26">
        <v>283.5</v>
      </c>
      <c r="L34" s="28">
        <f t="shared" si="1"/>
        <v>29784.18</v>
      </c>
      <c r="M34" s="27">
        <f t="shared" si="0"/>
        <v>70284.18</v>
      </c>
      <c r="N34" s="27"/>
    </row>
    <row r="35" s="2" customFormat="1" ht="25" customHeight="1" spans="1:14">
      <c r="A35" s="20"/>
      <c r="B35" s="20"/>
      <c r="C35" s="14">
        <v>6</v>
      </c>
      <c r="D35" s="29" t="s">
        <v>30</v>
      </c>
      <c r="E35" s="14">
        <v>7</v>
      </c>
      <c r="F35" s="16">
        <v>49950</v>
      </c>
      <c r="G35" s="14" t="s">
        <v>30</v>
      </c>
      <c r="H35" s="14">
        <v>7</v>
      </c>
      <c r="I35" s="14">
        <v>22318.4</v>
      </c>
      <c r="J35" s="16">
        <v>13949</v>
      </c>
      <c r="K35" s="14">
        <v>349.65</v>
      </c>
      <c r="L35" s="16">
        <f t="shared" si="1"/>
        <v>36617.05</v>
      </c>
      <c r="M35" s="24">
        <f t="shared" si="0"/>
        <v>86567.05</v>
      </c>
      <c r="N35" s="24"/>
    </row>
    <row r="36" s="2" customFormat="1" ht="25" customHeight="1" spans="1:14">
      <c r="A36" s="14">
        <v>28</v>
      </c>
      <c r="B36" s="20" t="s">
        <v>63</v>
      </c>
      <c r="C36" s="14">
        <v>8</v>
      </c>
      <c r="D36" s="24" t="s">
        <v>25</v>
      </c>
      <c r="E36" s="14">
        <v>6</v>
      </c>
      <c r="F36" s="16">
        <v>59400</v>
      </c>
      <c r="G36" s="14" t="s">
        <v>25</v>
      </c>
      <c r="H36" s="14">
        <v>6</v>
      </c>
      <c r="I36" s="14">
        <v>26540.8</v>
      </c>
      <c r="J36" s="16">
        <v>16588</v>
      </c>
      <c r="K36" s="14">
        <v>415.8</v>
      </c>
      <c r="L36" s="16">
        <f t="shared" si="1"/>
        <v>43544.6</v>
      </c>
      <c r="M36" s="24">
        <f t="shared" si="0"/>
        <v>102944.6</v>
      </c>
      <c r="N36" s="24"/>
    </row>
    <row r="37" s="3" customFormat="1" ht="25" customHeight="1" spans="1:14">
      <c r="A37" s="25">
        <v>29</v>
      </c>
      <c r="B37" s="26" t="s">
        <v>64</v>
      </c>
      <c r="C37" s="26">
        <v>7</v>
      </c>
      <c r="D37" s="30" t="s">
        <v>34</v>
      </c>
      <c r="E37" s="26">
        <v>12</v>
      </c>
      <c r="F37" s="28">
        <v>28350</v>
      </c>
      <c r="G37" s="26" t="s">
        <v>34</v>
      </c>
      <c r="H37" s="26">
        <v>12</v>
      </c>
      <c r="I37" s="26">
        <v>19350.24</v>
      </c>
      <c r="J37" s="28">
        <v>6423.9</v>
      </c>
      <c r="K37" s="26">
        <v>198.45</v>
      </c>
      <c r="L37" s="28">
        <f t="shared" si="1"/>
        <v>25972.59</v>
      </c>
      <c r="M37" s="27">
        <f t="shared" si="0"/>
        <v>54322.59</v>
      </c>
      <c r="N37" s="27"/>
    </row>
    <row r="38" s="2" customFormat="1" ht="25" customHeight="1" spans="1:14">
      <c r="A38" s="31"/>
      <c r="B38" s="14" t="s">
        <v>64</v>
      </c>
      <c r="C38" s="14">
        <v>6</v>
      </c>
      <c r="D38" s="24" t="s">
        <v>25</v>
      </c>
      <c r="E38" s="14">
        <v>6</v>
      </c>
      <c r="F38" s="16">
        <f>6*6*1350</f>
        <v>48600</v>
      </c>
      <c r="G38" s="14" t="s">
        <v>25</v>
      </c>
      <c r="H38" s="14">
        <v>6</v>
      </c>
      <c r="I38" s="14">
        <v>21715.2</v>
      </c>
      <c r="J38" s="16">
        <v>13572</v>
      </c>
      <c r="K38" s="14">
        <v>340.2</v>
      </c>
      <c r="L38" s="16">
        <f t="shared" si="1"/>
        <v>35627.4</v>
      </c>
      <c r="M38" s="24">
        <f t="shared" si="0"/>
        <v>84227.4</v>
      </c>
      <c r="N38" s="24"/>
    </row>
    <row r="39" s="2" customFormat="1" ht="25" customHeight="1" spans="1:14">
      <c r="A39" s="14"/>
      <c r="B39" s="14"/>
      <c r="C39" s="14"/>
      <c r="D39" s="24"/>
      <c r="E39" s="14"/>
      <c r="F39" s="16"/>
      <c r="G39" s="14"/>
      <c r="H39" s="14"/>
      <c r="I39" s="14"/>
      <c r="J39" s="16"/>
      <c r="K39" s="14"/>
      <c r="L39" s="16"/>
      <c r="M39" s="24"/>
      <c r="N39" s="24"/>
    </row>
    <row r="40" s="5" customFormat="1" ht="25" customHeight="1" spans="1:14">
      <c r="A40" s="32" t="s">
        <v>16</v>
      </c>
      <c r="B40" s="32"/>
      <c r="C40" s="32">
        <f>SUM(C5:C39)</f>
        <v>227</v>
      </c>
      <c r="D40" s="32"/>
      <c r="E40" s="32"/>
      <c r="F40" s="32">
        <f>SUM(F5:F39)</f>
        <v>1215000</v>
      </c>
      <c r="G40" s="32"/>
      <c r="H40" s="32"/>
      <c r="I40" s="36">
        <f>SUM(I5:I38)</f>
        <v>544670.88</v>
      </c>
      <c r="J40" s="36">
        <f>SUM(J5:J38)</f>
        <v>298726.4</v>
      </c>
      <c r="K40" s="36">
        <f>SUM(K5:K38)</f>
        <v>7956.9</v>
      </c>
      <c r="L40" s="36">
        <f>SUM(L5:L38)</f>
        <v>851354.18</v>
      </c>
      <c r="M40" s="36">
        <f>SUM(M5:M38)</f>
        <v>2066354.18</v>
      </c>
      <c r="N40" s="32"/>
    </row>
  </sheetData>
  <mergeCells count="24">
    <mergeCell ref="A1:N1"/>
    <mergeCell ref="A2:F2"/>
    <mergeCell ref="I3:L3"/>
    <mergeCell ref="A40:B40"/>
    <mergeCell ref="A3:A4"/>
    <mergeCell ref="A8:A9"/>
    <mergeCell ref="A18:A19"/>
    <mergeCell ref="A20:A21"/>
    <mergeCell ref="A29:A30"/>
    <mergeCell ref="A34:A35"/>
    <mergeCell ref="A37:A38"/>
    <mergeCell ref="B3:B4"/>
    <mergeCell ref="B8:B9"/>
    <mergeCell ref="B18:B19"/>
    <mergeCell ref="B20:B21"/>
    <mergeCell ref="B34:B35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2022-12-06T01:20:10Z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2052-11.1.0.12763</vt:lpwstr>
  </property>
</Properties>
</file>