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375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<sst xmlns="http://schemas.openxmlformats.org/spreadsheetml/2006/main" uniqueCount="375" count="375">
  <si>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</si>
  <si>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</si>
  <si>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</si>
  <si>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</si>
  <si>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</si>
  <si>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</si>
  <si>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</si>
  <si>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</si>
  <si>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</si>
  <si>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</si>
  <si>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</si>
  <si>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</si>
  <si>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</si>
  <si>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</si>
  <si>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</si>
  <si>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</si>
  <si>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</si>
  <si>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</si>
  <si>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</si>
  <si>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</si>
  <si>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</si>
  <si>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</si>
  <si>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</si>
  <si>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</si>
  <si>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</si>
  <si>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</si>
  <si>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</si>
  <si>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</si>
  <si>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</si>
  <si>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</si>
  <si>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</si>
  <si>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</si>
  <si>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</si>
  <si>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</si>
  <si>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</si>
  <si>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</si>
  <si>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</si>
  <si>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</si>
  <si>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</si>
  <si>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</si>
  <si>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</si>
  <si>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</si>
  <si>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</si>
  <si>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</si>
  <si>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</si>
  <si>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</si>
  <si>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</si>
  <si>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</si>
  <si>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</si>
  <si>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</si>
  <si>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</si>
  <si>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</si>
  <si>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</si>
  <si>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</si>
  <si>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</si>
  <si>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</si>
  <si>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</si>
  <si>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</si>
  <si>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</si>
  <si>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</si>
  <si>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</si>
  <si>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</si>
  <si>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</si>
  <si>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</si>
  <si>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</si>
  <si>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</si>
  <si>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</si>
  <si>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</si>
  <si>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</si>
  <si>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</si>
  <si>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213</t>
  </si>
  <si>
    <t>沧源佤族自治县科学技术协会</t>
  </si>
  <si>
    <t>213001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</si>
  <si>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</si>
  <si>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</si>
  <si>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</si>
  <si>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</si>
  <si>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</si>
  <si>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</si>
  <si>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</si>
  <si>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</si>
  <si>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</si>
  <si>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</si>
  <si>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</si>
  <si>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</si>
  <si>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206</t>
  </si>
  <si>
    <t>科学技术支出</t>
  </si>
  <si>
    <t>20607</t>
  </si>
  <si>
    <t>科学技术普及</t>
  </si>
  <si>
    <t>2060701</t>
  </si>
  <si>
    <t>机构运行</t>
  </si>
  <si>
    <t>2060702</t>
  </si>
  <si>
    <t>科普活动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</si>
  <si>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</si>
  <si>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</si>
  <si>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</si>
  <si>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</si>
  <si>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</si>
  <si>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</si>
  <si>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</si>
  <si>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</si>
  <si>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</si>
  <si>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</si>
  <si>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</si>
  <si>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</si>
  <si>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</si>
  <si>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</si>
  <si>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</si>
  <si>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</si>
  <si>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</si>
  <si>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</si>
  <si>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</si>
  <si>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</si>
  <si>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</si>
  <si>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</si>
  <si>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</si>
  <si>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</si>
  <si>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</si>
  <si>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</si>
  <si>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</si>
  <si>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</si>
  <si>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</si>
  <si>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</si>
  <si>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</si>
  <si>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</si>
  <si>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</si>
  <si>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</si>
  <si>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</si>
  <si>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</si>
  <si>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</si>
  <si>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</si>
  <si>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</si>
  <si>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</si>
  <si>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</si>
  <si>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</si>
  <si>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</si>
  <si>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</si>
  <si>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</si>
  <si>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</si>
  <si>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</si>
  <si>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</si>
  <si>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</si>
  <si>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</si>
  <si>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</si>
  <si>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</si>
  <si>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</si>
  <si>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</si>
  <si>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</si>
  <si>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</si>
  <si>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</si>
  <si>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</si>
  <si>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</si>
  <si>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</si>
  <si>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</si>
  <si>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</si>
  <si>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</si>
  <si>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</si>
  <si>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</si>
  <si>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</si>
  <si>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</si>
  <si>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</si>
  <si>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</si>
  <si>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</si>
  <si>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</si>
  <si>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</si>
  <si>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</si>
  <si>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</si>
  <si>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</si>
  <si>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</si>
  <si>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</si>
  <si>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</si>
  <si>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</si>
  <si>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</si>
  <si>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</si>
  <si>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</si>
  <si>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</si>
  <si>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</si>
  <si>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</si>
  <si>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</si>
  <si>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</si>
  <si>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</si>
  <si>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</si>
  <si>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</si>
  <si>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</si>
  <si>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</si>
  <si>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</si>
  <si>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</si>
  <si>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</si>
  <si>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</si>
  <si>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</si>
  <si>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</si>
  <si>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</si>
  <si>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</si>
  <si>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</si>
  <si>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</si>
  <si>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</si>
  <si>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530927210000000002169</t>
  </si>
  <si>
    <t>行政人员支出工资</t>
  </si>
  <si>
    <t>30101</t>
  </si>
  <si>
    <t>基本工资</t>
  </si>
  <si>
    <t>530927210000000002170</t>
  </si>
  <si>
    <t>事业人员支出工资</t>
  </si>
  <si>
    <t>30102</t>
  </si>
  <si>
    <t>津贴补贴</t>
  </si>
  <si>
    <t>30103</t>
  </si>
  <si>
    <t>奖金</t>
  </si>
  <si>
    <t>530927231100001614413</t>
  </si>
  <si>
    <t>绩效考核奖励（2017年提高标准部分）</t>
  </si>
  <si>
    <t>30107</t>
  </si>
  <si>
    <t>绩效工资</t>
  </si>
  <si>
    <t>530927231100001614434</t>
  </si>
  <si>
    <t>绩效工资（2017年提高标准部分）</t>
  </si>
  <si>
    <t>530927210000000002171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</si>
  <si>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</si>
  <si>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</si>
  <si>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</si>
  <si>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</si>
  <si>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</si>
  <si>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</si>
  <si>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</si>
  <si>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530927210000000002172</t>
  </si>
  <si>
    <t>30113</t>
  </si>
  <si>
    <t>530927210000000002176</t>
  </si>
  <si>
    <t>一般公用经费</t>
  </si>
  <si>
    <t>30201</t>
  </si>
  <si>
    <t>办公费</t>
  </si>
  <si>
    <t>30299</t>
  </si>
  <si>
    <t>其他商品和服务支出</t>
  </si>
  <si>
    <t>530927221100000280253</t>
  </si>
  <si>
    <t>工会经费</t>
  </si>
  <si>
    <t>30228</t>
  </si>
  <si>
    <t>530927210000000002174</t>
  </si>
  <si>
    <t>公务用车运行维护费</t>
  </si>
  <si>
    <t>30231</t>
  </si>
  <si>
    <t>530927210000000002175</t>
  </si>
  <si>
    <t>公务交通补贴</t>
  </si>
  <si>
    <t>30239</t>
  </si>
  <si>
    <t>其他交通费用</t>
  </si>
  <si>
    <t>530927210000000002173</t>
  </si>
  <si>
    <t>离退休费</t>
  </si>
  <si>
    <t>30302</t>
  </si>
  <si>
    <t>退休费</t>
  </si>
  <si>
    <t>530927251100003805470</t>
  </si>
  <si>
    <t>其他临聘人员补助</t>
  </si>
  <si>
    <t>30399</t>
  </si>
  <si>
    <t>其他对个人和家庭的补助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</si>
  <si>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</si>
  <si>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</si>
  <si>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</si>
  <si>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</si>
  <si>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</si>
  <si>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</si>
  <si>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</si>
  <si>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科普经费</t>
  </si>
  <si>
    <t>事业发展类</t>
  </si>
  <si>
    <t>530927251100003790971</t>
  </si>
  <si>
    <t>30202</t>
  </si>
  <si>
    <t>印刷费</t>
  </si>
  <si>
    <t>30205</t>
  </si>
  <si>
    <t>水费</t>
  </si>
  <si>
    <t>30206</t>
  </si>
  <si>
    <t>电费</t>
  </si>
  <si>
    <t>30211</t>
  </si>
  <si>
    <t>差旅费</t>
  </si>
  <si>
    <t>30215</t>
  </si>
  <si>
    <t>会议费</t>
  </si>
  <si>
    <t>30216</t>
  </si>
  <si>
    <t>培训费</t>
  </si>
  <si>
    <t>30217</t>
  </si>
  <si>
    <t>30226</t>
  </si>
  <si>
    <t>劳务费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</si>
  <si>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</si>
  <si>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</si>
  <si>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</si>
  <si>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</si>
  <si>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</si>
  <si>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</si>
  <si>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</si>
  <si>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</si>
  <si>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</si>
  <si>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</si>
  <si>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</si>
  <si>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依据《沧源佤族自治县全民科学素质行动2021-2025实施方案》针对青少年、农民、产业工人、老年人、领导干部和公务员“五大人群”开展专题科普宣传活动，农村使用技术培训；推进科普信息化建设，完善基层科普服务站设施，推进科普示范县、示范学校、示范社区、产业协会、示范基地建设，着力提升公民科学素质。通过开展科普宣传、科普培训、科普大篷车进农村、科普大篷车进校园等科普宣传工作，完成2025年全市公民具备科学素质比例达12%的目标。</t>
  </si>
  <si>
    <t>产出指标</t>
  </si>
  <si>
    <t>数量指标</t>
  </si>
  <si>
    <t>参与检查(核查)人数</t>
  </si>
  <si>
    <t>=</t>
  </si>
  <si>
    <t>1.00</t>
  </si>
  <si>
    <t>人</t>
  </si>
  <si>
    <t>定性指标</t>
  </si>
  <si>
    <t>反映检查本单位工资发放行政人员数</t>
  </si>
  <si>
    <t>完成检查报告数量</t>
  </si>
  <si>
    <t>份</t>
  </si>
  <si>
    <t>定量指标</t>
  </si>
  <si>
    <t>反映检查核查形成的报告（总结）个数。</t>
  </si>
  <si>
    <t>开展检查（核查）次数</t>
  </si>
  <si>
    <t>次</t>
  </si>
  <si>
    <t>反映检查核查的次数情况。</t>
  </si>
  <si>
    <t>质量指标</t>
  </si>
  <si>
    <t>检查（核查）任务完成率</t>
  </si>
  <si>
    <t>&gt;=</t>
  </si>
  <si>
    <t>98</t>
  </si>
  <si>
    <t>%</t>
  </si>
  <si>
    <t>反映检查工作的执行情况。</t>
  </si>
  <si>
    <t>检查（核查）覆盖率</t>
  </si>
  <si>
    <t>反映检查（核查）工作覆盖面情况。</t>
  </si>
  <si>
    <t>时效指标</t>
  </si>
  <si>
    <t>检查（核查）任务及时完成率</t>
  </si>
  <si>
    <t>反映是否按时完成检查核查任务。</t>
  </si>
  <si>
    <t>成本指标</t>
  </si>
  <si>
    <t>经济成本指标</t>
  </si>
  <si>
    <t>&lt;=</t>
  </si>
  <si>
    <t>32</t>
  </si>
  <si>
    <t>万元</t>
  </si>
  <si>
    <t>反映该项目成本的使用情况。</t>
  </si>
  <si>
    <t>效益指标</t>
  </si>
  <si>
    <t>社会效益</t>
  </si>
  <si>
    <t>检查（核查）结果公开率</t>
  </si>
  <si>
    <t>反映相关检查核查结果依法公开情况。</t>
  </si>
  <si>
    <t>可持续影响</t>
  </si>
  <si>
    <t>问题整改落实率</t>
  </si>
  <si>
    <t>反映检查核查发现问题的整改落实情况。</t>
  </si>
  <si>
    <t>满意度指标</t>
  </si>
  <si>
    <t>服务对象满意度</t>
  </si>
  <si>
    <t>群众受益满意度</t>
  </si>
  <si>
    <t>反映服务对象对检查核查工作的整体满意情况。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</si>
  <si>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</si>
  <si>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</si>
  <si>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</si>
  <si>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</si>
  <si>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</si>
  <si>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</si>
  <si>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</si>
  <si>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</si>
  <si>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</si>
  <si>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</si>
  <si>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</si>
  <si>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</si>
  <si>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</si>
  <si>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</si>
  <si>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文件柜</t>
  </si>
  <si>
    <t>保密柜</t>
  </si>
  <si>
    <t>元</t>
  </si>
  <si>
    <t>复印机</t>
  </si>
  <si>
    <t>打印纸</t>
  </si>
  <si>
    <t>复印纸</t>
  </si>
  <si>
    <t>车辆运行维护</t>
  </si>
  <si>
    <t>其他乘用车</t>
  </si>
  <si>
    <t>办公电脑</t>
  </si>
  <si>
    <t>台式计算机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</si>
  <si>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</si>
  <si>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</si>
  <si>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</si>
  <si>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</si>
  <si>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</si>
  <si>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</si>
  <si>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</si>
  <si>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</si>
  <si>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</si>
  <si>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</si>
  <si>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</si>
  <si>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</si>
  <si>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</si>
  <si>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</si>
  <si>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</si>
  <si>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</si>
  <si>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</si>
  <si>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</si>
  <si>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</si>
  <si>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</si>
  <si>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</si>
  <si>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</si>
  <si>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</si>
  <si>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</si>
  <si>
    <t>注：本单位此表无预算数据，故本表为空表</t>
  </si>
</sst>
</file>

<file path=xl/styles.xml><?xml version="1.0" encoding="utf-8"?>
<styleSheet xmlns="http://schemas.openxmlformats.org/spreadsheetml/2006/main">
  <numFmts count="5">
    <numFmt numFmtId="0" formatCode="General"/>
    <numFmt numFmtId="164" formatCode="#,##0.00;\-#,##0.00;;@"/>
    <numFmt numFmtId="3" formatCode="#,##0"/>
    <numFmt numFmtId="49" formatCode="@"/>
    <numFmt numFmtId="168" formatCode="#,##0;\-#,##0;;@"/>
  </numFmts>
  <fonts count="31">
    <font>
      <name val="Microsoft YaHei UI"/>
      <sz val="9"/>
    </font>
    <font>
      <name val="宋体"/>
      <charset val="134"/>
      <sz val="11"/>
    </font>
    <font>
      <name val="宋体"/>
      <charset val="134"/>
      <sz val="9"/>
      <color rgb="FF000000"/>
    </font>
    <font>
      <name val="方正小标宋简体"/>
      <charset val="134"/>
      <sz val="22"/>
      <color rgb="FF000000"/>
    </font>
    <font>
      <name val="宋体"/>
      <charset val="134"/>
      <sz val="19"/>
      <color rgb="FF000000"/>
    </font>
    <font>
      <name val="宋体"/>
      <b/>
      <charset val="134"/>
      <sz val="11"/>
      <color rgb="FF000000"/>
    </font>
    <font>
      <name val="宋体"/>
      <charset val="134"/>
      <sz val="11"/>
      <color rgb="FF000000"/>
    </font>
    <font>
      <name val="宋体"/>
      <charset val="134"/>
      <sz val="9"/>
    </font>
    <font>
      <name val="宋体"/>
      <charset val="134"/>
      <sz val="10"/>
    </font>
    <font>
      <name val="宋体"/>
      <b/>
      <charset val="134"/>
      <sz val="9"/>
    </font>
    <font>
      <name val="宋体"/>
      <b/>
      <charset val="134"/>
      <sz val="9"/>
      <color rgb="FF000000"/>
    </font>
    <font>
      <name val="Arial"/>
      <charset val="134"/>
      <sz val="10"/>
      <color rgb="FF000000"/>
    </font>
    <font>
      <name val="宋体"/>
      <charset val="134"/>
      <sz val="10"/>
      <color rgb="FF000000"/>
    </font>
    <font>
      <name val="宋体"/>
      <charset val="134"/>
      <sz val="30"/>
      <color rgb="FF000000"/>
    </font>
    <font>
      <name val="Microsoft YaHei UI"/>
      <charset val="134"/>
      <sz val="9"/>
    </font>
    <font>
      <name val="宋体"/>
      <charset val="134"/>
      <sz val="28"/>
      <color rgb="FF000000"/>
    </font>
    <font>
      <name val="Microsoft YaHei UI"/>
      <charset val="134"/>
      <sz val="10"/>
      <color rgb="FF000000"/>
    </font>
    <font>
      <name val="宋体"/>
      <charset val="134"/>
      <sz val="20"/>
      <color rgb="FF000000"/>
    </font>
    <font>
      <name val="宋体"/>
      <b/>
      <charset val="134"/>
      <sz val="10"/>
      <color rgb="FF000000"/>
    </font>
    <font>
      <name val="宋体"/>
      <charset val="134"/>
      <sz val="21"/>
      <color rgb="FF000000"/>
    </font>
    <font>
      <name val="宋体"/>
      <charset val="134"/>
      <sz val="11"/>
      <color rgb="FF000000"/>
    </font>
    <font>
      <name val="宋体"/>
      <charset val="134"/>
      <sz val="10"/>
      <color rgb="FF000000"/>
    </font>
    <font>
      <name val="宋体"/>
      <b/>
      <charset val="134"/>
      <sz val="23"/>
      <color rgb="FF000000"/>
    </font>
    <font>
      <name val="宋体"/>
      <charset val="134"/>
      <sz val="11"/>
      <color rgb="FF000000"/>
    </font>
    <font>
      <name val="宋体"/>
      <charset val="134"/>
      <sz val="11"/>
      <color rgb="FF000000"/>
    </font>
    <font>
      <name val="宋体"/>
      <charset val="134"/>
      <sz val="12"/>
      <color rgb="FF000000"/>
    </font>
    <font>
      <name val="宋体"/>
      <charset val="134"/>
      <sz val="12"/>
      <color rgb="FF000000"/>
    </font>
    <font>
      <name val="宋体"/>
      <charset val="134"/>
      <sz val="9"/>
      <color rgb="FF000000"/>
    </font>
    <font>
      <name val="宋体"/>
      <charset val="134"/>
      <sz val="10"/>
      <color rgb="FFFFFFFF"/>
    </font>
    <font>
      <name val="宋体"/>
      <b/>
      <charset val="134"/>
      <sz val="21"/>
      <color rgb="FF000000"/>
    </font>
    <font>
      <name val="方正小标宋简体"/>
      <charset val="134"/>
      <sz val="2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>
      <alignment vertical="center"/>
    </xf>
    <xf numFmtId="49" fontId="7" fillId="0" borderId="5">
      <alignment vertical="bottom"/>
      <protection locked="0" hidden="0"/>
    </xf>
    <xf numFmtId="168" fontId="7" fillId="0" borderId="5">
      <alignment vertical="bottom"/>
      <protection locked="0" hidden="0"/>
    </xf>
  </cellStyleXfs>
  <cellXfs count="2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164" fontId="7" fillId="0" borderId="5" xfId="0" applyNumberFormat="1" applyFont="1" applyBorder="1" applyAlignment="1">
      <alignment horizontal="right" vertical="center"/>
      <protection locked="0" hidden="0"/>
    </xf>
    <xf numFmtId="0" fontId="7" fillId="0" borderId="5" xfId="0" applyFont="1" applyBorder="1" applyAlignment="1">
      <alignment horizontal="left" vertical="center"/>
      <protection locked="0" hidden="0"/>
    </xf>
    <xf numFmtId="0" fontId="7" fillId="0" borderId="2" xfId="0" applyFont="1" applyBorder="1" applyAlignment="1">
      <alignment horizontal="left" vertical="center"/>
      <protection locked="0" hidden="0"/>
    </xf>
    <xf numFmtId="0" fontId="7" fillId="0" borderId="4" xfId="0" applyFont="1" applyBorder="1" applyAlignment="1">
      <alignment horizontal="left" vertical="center"/>
      <protection locked="0" hidden="0"/>
    </xf>
    <xf numFmtId="0" fontId="7" fillId="0" borderId="6" xfId="0" applyFont="1" applyBorder="1" applyAlignment="1">
      <alignment horizontal="left" vertical="center"/>
      <protection locked="0" hidden="0"/>
    </xf>
    <xf numFmtId="0" fontId="8" fillId="0" borderId="4" xfId="0" applyFont="1" applyBorder="1">
      <alignment vertical="center"/>
      <protection locked="0" hidden="0"/>
    </xf>
    <xf numFmtId="0" fontId="9" fillId="0" borderId="4" xfId="0" applyFont="1" applyBorder="1" applyAlignment="1">
      <alignment horizontal="center" vertical="center"/>
      <protection locked="0" hidden="0"/>
    </xf>
    <xf numFmtId="0" fontId="10" fillId="0" borderId="4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right" vertical="center"/>
      <protection locked="0" hidden="0"/>
    </xf>
    <xf numFmtId="0" fontId="10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  <protection locked="0" hidden="0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bottom"/>
      <protection locked="0" hidden="0"/>
    </xf>
    <xf numFmtId="0" fontId="2" fillId="0" borderId="0" xfId="0" applyFont="1" applyAlignment="1">
      <alignment horizontal="right" vertical="center"/>
      <protection locked="0" hidden="0"/>
    </xf>
    <xf numFmtId="0" fontId="3" fillId="0" borderId="0" xfId="0" applyFont="1" applyAlignment="1">
      <alignment horizontal="center" vertical="center"/>
      <protection locked="0" hidden="0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  <protection locked="0" hidden="0"/>
    </xf>
    <xf numFmtId="0" fontId="6" fillId="0" borderId="0" xfId="0" applyFont="1" applyAlignment="1">
      <alignment vertical="bottom"/>
    </xf>
    <xf numFmtId="0" fontId="6" fillId="0" borderId="0" xfId="0" applyFont="1" applyAlignment="1">
      <alignment vertical="bottom"/>
      <protection locked="0" hidden="0"/>
    </xf>
    <xf numFmtId="0" fontId="12" fillId="0" borderId="3" xfId="0" applyFont="1" applyBorder="1" applyAlignment="1">
      <alignment horizontal="center" vertical="center" wrapText="1"/>
      <protection locked="0" hidden="0"/>
    </xf>
    <xf numFmtId="0" fontId="12" fillId="0" borderId="7" xfId="0" applyFont="1" applyBorder="1" applyAlignment="1">
      <alignment horizontal="center" vertical="center" wrapText="1"/>
      <protection locked="0" hidden="0"/>
    </xf>
    <xf numFmtId="0" fontId="12" fillId="0" borderId="8" xfId="0" applyFont="1" applyBorder="1" applyAlignment="1">
      <alignment horizontal="center" vertical="center" wrapText="1"/>
      <protection locked="0" hidden="0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  <protection locked="0" hidden="0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  <protection locked="0" hidden="0"/>
    </xf>
    <xf numFmtId="0" fontId="12" fillId="0" borderId="1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  <protection locked="0" hidden="0"/>
    </xf>
    <xf numFmtId="0" fontId="1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14" fillId="0" borderId="0" xfId="0" applyFont="1">
      <alignment vertical="center"/>
      <protection locked="0" hidden="0"/>
    </xf>
    <xf numFmtId="0" fontId="11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  <protection locked="0" hidden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bottom" wrapText="1"/>
    </xf>
    <xf numFmtId="0" fontId="12" fillId="0" borderId="0" xfId="0" applyFont="1" applyAlignment="1">
      <alignment vertical="bottom"/>
    </xf>
    <xf numFmtId="0" fontId="16" fillId="0" borderId="0" xfId="0" applyFont="1" applyAlignment="1">
      <alignment vertical="bottom"/>
    </xf>
    <xf numFmtId="0" fontId="6" fillId="0" borderId="3" xfId="0" applyFont="1" applyBorder="1" applyAlignment="1">
      <alignment horizontal="center" vertical="center" wrapText="1"/>
      <protection locked="0" hidden="0"/>
    </xf>
    <xf numFmtId="0" fontId="6" fillId="0" borderId="8" xfId="0" applyFont="1" applyBorder="1" applyAlignment="1">
      <alignment horizontal="center" vertical="center" wrapText="1"/>
      <protection locked="0" hidden="0"/>
    </xf>
    <xf numFmtId="0" fontId="6" fillId="0" borderId="2" xfId="0" applyFont="1" applyBorder="1" applyAlignment="1">
      <alignment horizontal="center" vertical="center" wrapText="1"/>
      <protection locked="0" hidden="0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 hidden="0"/>
    </xf>
    <xf numFmtId="0" fontId="6" fillId="0" borderId="5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8" fillId="0" borderId="5" xfId="0" applyFont="1" applyBorder="1" applyAlignment="1">
      <alignment horizontal="left" vertical="center" wrapText="1" indent="1"/>
      <protection locked="0" hidden="0"/>
    </xf>
    <xf numFmtId="0" fontId="8" fillId="0" borderId="5" xfId="0" applyFont="1" applyBorder="1" applyAlignment="1" quotePrefix="1">
      <alignment horizontal="left" vertical="center" wrapText="1" indent="1"/>
    </xf>
    <xf numFmtId="0" fontId="12" fillId="0" borderId="5" xfId="0" applyFont="1" applyBorder="1" applyAlignment="1">
      <alignment horizontal="left" vertical="center" wrapText="1" indent="2"/>
      <protection locked="0" hidden="0"/>
    </xf>
    <xf numFmtId="0" fontId="12" fillId="0" borderId="5" xfId="0" applyFont="1" applyBorder="1" applyAlignment="1" quotePrefix="1">
      <alignment horizontal="left" vertical="center" wrapText="1" indent="2"/>
    </xf>
    <xf numFmtId="0" fontId="12" fillId="0" borderId="5" xfId="0" applyFont="1" applyBorder="1" applyAlignment="1">
      <alignment horizontal="center" vertical="center" wrapText="1"/>
      <protection locked="0" hidden="0"/>
    </xf>
    <xf numFmtId="0" fontId="12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  <protection locked="0" hidden="0"/>
    </xf>
    <xf numFmtId="0" fontId="18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  <protection locked="0" hidden="0"/>
    </xf>
    <xf numFmtId="0" fontId="2" fillId="0" borderId="5" xfId="0" applyFont="1" applyBorder="1" applyAlignment="1">
      <alignment horizontal="left" vertical="center"/>
      <protection locked="0" hidden="0"/>
    </xf>
    <xf numFmtId="0" fontId="2" fillId="0" borderId="5" xfId="0" applyFont="1" applyBorder="1">
      <alignment vertical="center"/>
      <protection locked="0" hidden="0"/>
    </xf>
    <xf numFmtId="0" fontId="7" fillId="0" borderId="5" xfId="0" applyFont="1" applyBorder="1">
      <alignment vertical="center"/>
      <protection locked="0" hidden="0"/>
    </xf>
    <xf numFmtId="0" fontId="7" fillId="0" borderId="4" xfId="0" applyFont="1" applyBorder="1">
      <alignment vertical="center"/>
      <protection locked="0" hidden="0"/>
    </xf>
    <xf numFmtId="0" fontId="2" fillId="0" borderId="5" xfId="0" applyFont="1" applyBorder="1" applyAlignment="1">
      <alignment horizontal="center" vertical="center"/>
      <protection locked="0" hidden="0"/>
    </xf>
    <xf numFmtId="0" fontId="2" fillId="0" borderId="5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12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  <protection locked="0" hidden="0"/>
    </xf>
    <xf numFmtId="49" fontId="12" fillId="0" borderId="0" xfId="0" applyNumberFormat="1" applyFont="1" applyAlignment="1">
      <alignment vertical="bottom"/>
    </xf>
    <xf numFmtId="0" fontId="12" fillId="0" borderId="0" xfId="0" applyFont="1" applyAlignment="1">
      <alignment horizontal="right" vertical="bottom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  <protection locked="0" hidden="0"/>
    </xf>
    <xf numFmtId="0" fontId="6" fillId="0" borderId="7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  <protection locked="0" hidden="0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2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bottom"/>
    </xf>
    <xf numFmtId="0" fontId="21" fillId="0" borderId="0" xfId="0" applyFont="1" applyAlignment="1">
      <alignment horizontal="center" vertical="bottom" wrapText="1"/>
    </xf>
    <xf numFmtId="0" fontId="12" fillId="0" borderId="0" xfId="0" applyFont="1" applyAlignment="1">
      <alignment horizontal="center" vertical="bottom" wrapText="1"/>
    </xf>
    <xf numFmtId="0" fontId="2" fillId="0" borderId="0" xfId="0" applyFont="1" applyAlignment="1">
      <alignment horizontal="right" vertical="center" wrapText="1"/>
    </xf>
    <xf numFmtId="0" fontId="22" fillId="0" borderId="0" xfId="0" applyFont="1" applyAlignment="1">
      <alignment horizontal="center" vertical="center"/>
      <protection locked="0" hidden="0"/>
    </xf>
    <xf numFmtId="0" fontId="6" fillId="0" borderId="4" xfId="0" applyFont="1" applyBorder="1" applyAlignment="1">
      <alignment horizontal="center" vertical="center" wrapText="1"/>
      <protection locked="0" hidden="0"/>
    </xf>
    <xf numFmtId="0" fontId="23" fillId="0" borderId="4" xfId="0" applyFont="1" applyBorder="1" applyAlignment="1">
      <alignment horizontal="center" vertical="center" wrapText="1"/>
      <protection locked="0" hidden="0"/>
    </xf>
    <xf numFmtId="0" fontId="24" fillId="0" borderId="5" xfId="0" applyFont="1" applyBorder="1" applyAlignment="1">
      <alignment horizontal="center" vertical="center"/>
      <protection locked="0" hidden="0"/>
    </xf>
    <xf numFmtId="0" fontId="25" fillId="0" borderId="5" xfId="0" applyFont="1" applyBorder="1" applyAlignment="1">
      <alignment horizontal="center" vertical="center"/>
      <protection locked="0" hidden="0"/>
    </xf>
    <xf numFmtId="0" fontId="26" fillId="0" borderId="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164" fontId="27" fillId="0" borderId="5" xfId="0" applyNumberFormat="1" applyFont="1" applyBorder="1" applyAlignment="1">
      <alignment horizontal="right" vertical="center"/>
    </xf>
    <xf numFmtId="164" fontId="27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top"/>
      <protection locked="0" hidden="0"/>
    </xf>
    <xf numFmtId="49" fontId="12" fillId="0" borderId="0" xfId="0" applyNumberFormat="1" applyFont="1" applyAlignment="1">
      <alignment vertical="bottom"/>
      <protection locked="0" hidden="0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  <protection locked="0" hidden="0"/>
    </xf>
    <xf numFmtId="0" fontId="6" fillId="0" borderId="8" xfId="0" applyFont="1" applyBorder="1" applyAlignment="1">
      <alignment horizontal="center" vertical="center"/>
      <protection locked="0" hidden="0"/>
    </xf>
    <xf numFmtId="0" fontId="6" fillId="0" borderId="2" xfId="0" applyFont="1" applyBorder="1" applyAlignment="1">
      <alignment horizontal="center" vertical="center"/>
      <protection locked="0" hidden="0"/>
    </xf>
    <xf numFmtId="0" fontId="6" fillId="0" borderId="9" xfId="0" applyFont="1" applyBorder="1" applyAlignment="1">
      <alignment horizontal="center" vertical="center" wrapText="1"/>
      <protection locked="0" hidden="0"/>
    </xf>
    <xf numFmtId="0" fontId="6" fillId="0" borderId="9" xfId="0" applyFont="1" applyBorder="1" applyAlignment="1">
      <alignment horizontal="center" vertical="center"/>
      <protection locked="0" hidden="0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  <protection locked="0" hidden="0"/>
    </xf>
    <xf numFmtId="0" fontId="6" fillId="0" borderId="4" xfId="0" applyFont="1" applyBorder="1" applyAlignment="1">
      <alignment horizontal="center" vertical="center"/>
      <protection locked="0" hidden="0"/>
    </xf>
    <xf numFmtId="3" fontId="12" fillId="0" borderId="5" xfId="0" applyNumberFormat="1" applyFont="1" applyBorder="1" applyAlignment="1">
      <alignment horizontal="center" vertical="center"/>
      <protection locked="0" hidden="0"/>
    </xf>
    <xf numFmtId="0" fontId="2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/>
      <protection locked="0" hidden="0"/>
    </xf>
    <xf numFmtId="49" fontId="7" fillId="0" borderId="5" xfId="1" applyNumberFormat="1" applyFont="1" applyBorder="1" applyAlignment="1">
      <alignment horizontal="left" vertical="center" wrapText="1"/>
      <protection locked="0" hidden="0"/>
    </xf>
    <xf numFmtId="0" fontId="12" fillId="0" borderId="1" xfId="0" applyFont="1" applyBorder="1" applyAlignment="1">
      <alignment horizontal="center" vertical="center" wrapText="1"/>
      <protection locked="0" hidden="0"/>
    </xf>
    <xf numFmtId="0" fontId="2" fillId="0" borderId="8" xfId="0" applyFont="1" applyBorder="1" applyAlignment="1">
      <alignment horizontal="left" vertical="center"/>
      <protection locked="0" hidden="0"/>
    </xf>
    <xf numFmtId="0" fontId="2" fillId="0" borderId="2" xfId="0" applyFont="1" applyBorder="1" applyAlignment="1">
      <alignment horizontal="left" vertical="center"/>
      <protection locked="0" hidden="0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  <protection locked="0" hidden="0"/>
    </xf>
    <xf numFmtId="3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right" vertical="center" wrapText="1"/>
      <protection locked="0" hidden="0"/>
    </xf>
    <xf numFmtId="0" fontId="2" fillId="0" borderId="0" xfId="0" applyFont="1" applyAlignment="1">
      <alignment vertical="top"/>
      <protection locked="0" hidden="0"/>
    </xf>
    <xf numFmtId="0" fontId="6" fillId="0" borderId="5" xfId="0" applyFont="1" applyBorder="1" applyAlignment="1">
      <alignment horizontal="center" vertical="center"/>
      <protection locked="0" hidden="0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 quotePrefix="1">
      <alignment horizontal="left" vertical="center" wrapText="1" indent="2"/>
    </xf>
    <xf numFmtId="0" fontId="28" fillId="0" borderId="0" xfId="0" applyFont="1" applyAlignment="1">
      <alignment horizontal="right" vertical="bottom"/>
      <protection locked="0" hidden="0"/>
    </xf>
    <xf numFmtId="49" fontId="28" fillId="0" borderId="0" xfId="0" applyNumberFormat="1" applyFont="1" applyAlignment="1">
      <alignment vertical="bottom"/>
      <protection locked="0" hidden="0"/>
    </xf>
    <xf numFmtId="0" fontId="3" fillId="0" borderId="0" xfId="0" applyFont="1" applyAlignment="1">
      <alignment horizontal="center" vertical="center" wrapText="1"/>
      <protection locked="0" hidden="0"/>
    </xf>
    <xf numFmtId="0" fontId="29" fillId="0" borderId="0" xfId="0" applyFont="1" applyAlignment="1">
      <alignment horizontal="center" vertical="center" wrapText="1"/>
      <protection locked="0" hidden="0"/>
    </xf>
    <xf numFmtId="0" fontId="29" fillId="0" borderId="0" xfId="0" applyFont="1" applyAlignment="1">
      <alignment horizontal="center" vertical="center"/>
      <protection locked="0" hidden="0"/>
    </xf>
    <xf numFmtId="0" fontId="29" fillId="0" borderId="0" xfId="0" applyFont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 wrapText="1"/>
      <protection locked="0" hidden="0"/>
    </xf>
    <xf numFmtId="0" fontId="6" fillId="0" borderId="7" xfId="0" applyFont="1" applyBorder="1" applyAlignment="1">
      <alignment horizontal="center" vertical="center"/>
      <protection locked="0" hidden="0"/>
    </xf>
    <xf numFmtId="49" fontId="6" fillId="0" borderId="6" xfId="0" applyNumberFormat="1" applyFont="1" applyBorder="1" applyAlignment="1">
      <alignment horizontal="center" vertical="center" wrapText="1"/>
      <protection locked="0" hidden="0"/>
    </xf>
    <xf numFmtId="0" fontId="6" fillId="0" borderId="6" xfId="0" applyFont="1" applyBorder="1" applyAlignment="1">
      <alignment horizontal="center" vertical="center"/>
      <protection locked="0" hidden="0"/>
    </xf>
    <xf numFmtId="49" fontId="6" fillId="0" borderId="6" xfId="0" applyNumberFormat="1" applyFont="1" applyBorder="1" applyAlignment="1">
      <alignment horizontal="center" vertical="center"/>
      <protection locked="0" hidden="0"/>
    </xf>
    <xf numFmtId="0" fontId="2" fillId="0" borderId="4" xfId="0" applyFont="1" applyBorder="1" applyAlignment="1">
      <alignment horizontal="left" vertical="center" wrapText="1"/>
      <protection locked="0" hidden="0"/>
    </xf>
    <xf numFmtId="0" fontId="2" fillId="0" borderId="6" xfId="0" applyFont="1" applyBorder="1" applyAlignment="1">
      <alignment horizontal="left" vertical="center" wrapText="1"/>
      <protection locked="0" hidden="0"/>
    </xf>
    <xf numFmtId="0" fontId="12" fillId="0" borderId="1" xfId="0" applyFont="1" applyBorder="1" applyAlignment="1">
      <alignment horizontal="center" vertical="center"/>
      <protection locked="0" hidden="0"/>
    </xf>
    <xf numFmtId="0" fontId="12" fillId="0" borderId="8" xfId="0" applyFont="1" applyBorder="1" applyAlignment="1">
      <alignment horizontal="center" vertical="center"/>
      <protection locked="0" hidden="0"/>
    </xf>
    <xf numFmtId="0" fontId="12" fillId="0" borderId="2" xfId="0" applyFont="1" applyBorder="1" applyAlignment="1">
      <alignment horizontal="center" vertical="center"/>
      <protection locked="0" hidden="0"/>
    </xf>
    <xf numFmtId="0" fontId="30" fillId="0" borderId="0" xfId="0" applyFont="1" applyAlignment="1">
      <alignment horizontal="center" vertical="center" wrapText="1"/>
      <protection locked="0" hidden="0"/>
    </xf>
    <xf numFmtId="0" fontId="2" fillId="0" borderId="0" xfId="0" applyFont="1" applyAlignment="1">
      <alignment horizontal="right" vertical="bottom"/>
      <protection locked="0" hidden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 hidden="0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  <protection locked="0" hidden="0"/>
    </xf>
    <xf numFmtId="0" fontId="6" fillId="0" borderId="11" xfId="0" applyFont="1" applyBorder="1" applyAlignment="1">
      <alignment horizontal="center" vertical="center" wrapText="1"/>
      <protection locked="0" hidden="0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 hidden="0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 quotePrefix="1">
      <alignment horizontal="left" vertical="center" wrapText="1" indent="2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Alignment="1">
      <alignment vertical="top" wrapText="1"/>
      <protection locked="0" hidden="0"/>
    </xf>
    <xf numFmtId="0" fontId="3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  <protection locked="0" hidden="0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vertical="bottom" wrapText="1"/>
    </xf>
    <xf numFmtId="0" fontId="2" fillId="0" borderId="0" xfId="0" applyFont="1" applyAlignment="1">
      <alignment horizontal="right" vertical="bottom" wrapText="1"/>
      <protection locked="0" hidden="0"/>
    </xf>
    <xf numFmtId="0" fontId="6" fillId="0" borderId="7" xfId="0" applyFont="1" applyBorder="1" applyAlignment="1">
      <alignment horizontal="center" vertical="center" wrapText="1"/>
      <protection locked="0" hidden="0"/>
    </xf>
    <xf numFmtId="3" fontId="6" fillId="0" borderId="4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  <protection locked="0" hidden="0"/>
    </xf>
    <xf numFmtId="0" fontId="12" fillId="0" borderId="0" xfId="0" applyFont="1" applyAlignment="1">
      <alignment horizontal="right" vertical="bottom" wrapText="1"/>
    </xf>
    <xf numFmtId="0" fontId="6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  <protection locked="0" hidden="0"/>
    </xf>
    <xf numFmtId="0" fontId="1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168" fontId="7" fillId="0" borderId="5" xfId="2" applyNumberFormat="1" applyFont="1" applyBorder="1" applyAlignment="1">
      <alignment horizontal="right" vertical="center"/>
      <protection locked="0" hidden="0"/>
    </xf>
    <xf numFmtId="0" fontId="2" fillId="0" borderId="1" xfId="0" applyFont="1" applyBorder="1" applyAlignment="1">
      <alignment horizontal="center" vertical="center" wrapText="1"/>
      <protection locked="0" hidden="0"/>
    </xf>
    <xf numFmtId="0" fontId="2" fillId="0" borderId="8" xfId="0" applyFont="1" applyBorder="1" applyAlignment="1">
      <alignment horizontal="center" vertical="center" wrapText="1"/>
      <protection locked="0" hidden="0"/>
    </xf>
    <xf numFmtId="0" fontId="2" fillId="0" borderId="2" xfId="0" applyFont="1" applyBorder="1" applyAlignment="1">
      <alignment horizontal="center" vertical="center" wrapText="1"/>
      <protection locked="0" hidden="0"/>
    </xf>
    <xf numFmtId="0" fontId="12" fillId="0" borderId="0" xfId="0" applyFont="1" applyAlignment="1">
      <alignment horizontal="right" vertical="center"/>
      <protection locked="0" hidden="0"/>
    </xf>
    <xf numFmtId="0" fontId="12" fillId="0" borderId="5" xfId="0" applyFont="1" applyBorder="1" applyAlignment="1">
      <alignment horizontal="center" vertical="center"/>
      <protection locked="0" hidden="0"/>
    </xf>
    <xf numFmtId="0" fontId="2" fillId="0" borderId="5" xfId="0" applyFont="1" applyBorder="1" applyAlignment="1">
      <alignment horizontal="left" vertical="center" wrapText="1" indent="1"/>
      <protection locked="0" hidden="0"/>
    </xf>
    <xf numFmtId="0" fontId="2" fillId="0" borderId="8" xfId="0" applyFont="1" applyBorder="1" applyAlignment="1">
      <alignment horizontal="left" vertical="center" wrapText="1"/>
      <protection locked="0" hidden="0"/>
    </xf>
    <xf numFmtId="0" fontId="2" fillId="0" borderId="2" xfId="0" applyFont="1" applyBorder="1" applyAlignment="1">
      <alignment horizontal="left" vertical="center" wrapText="1"/>
      <protection locked="0" hidden="0"/>
    </xf>
  </cellXfs>
  <cellStyles count="3">
    <cellStyle name="常规" xfId="0" builtinId="0"/>
    <cellStyle name="TextStyle" xfId="1"/>
    <cellStyle name="IntegralNumberStyle" xfId="2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www.wps.cn/officeDocument/2020/cellImage" Target="cellimages.xml"/><Relationship Id="rId19" Type="http://schemas.openxmlformats.org/officeDocument/2006/relationships/sharedStrings" Target="sharedStrings.xml"/><Relationship Id="rId20" Type="http://schemas.openxmlformats.org/officeDocument/2006/relationships/styles" Target="styles.xml"/><Relationship Id="rId2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39"/>
  <sheetViews>
    <sheetView workbookViewId="0" showZeros="0">
      <pane ySplit="1" topLeftCell="A15" state="frozen" activePane="bottomLeft"/>
      <selection pane="bottomLeft" activeCell="A1" sqref="A1"/>
    </sheetView>
  </sheetViews>
  <sheetFormatPr defaultRowHeight="12.0" customHeight="1" defaultColWidth="9"/>
  <cols>
    <col min="1" max="1" customWidth="1" width="31.84375" style="0"/>
    <col min="2" max="2" customWidth="1" width="35.570312" style="0"/>
    <col min="3" max="3" customWidth="1" width="36.570312" style="0"/>
    <col min="4" max="4" customWidth="1" width="33.84375" style="0"/>
  </cols>
  <sheetData>
    <row r="1" spans="8:8" ht="12.0" customHeight="1">
      <c r="A1" s="1"/>
      <c r="B1" s="1"/>
      <c r="C1" s="1"/>
      <c r="D1" s="1"/>
    </row>
    <row r="2" spans="8:8" ht="15.0" customHeight="1">
      <c r="D2" s="2" t="s">
        <v>0</v>
      </c>
    </row>
    <row r="3" spans="8:8" ht="36.0" customHeight="1">
      <c r="A3" s="3" t="str">
        <f>"2025"&amp;"年部门财务收支预算总表"</f>
        <v>2025年部门财务收支预算总表</v>
      </c>
      <c r="B3" s="4"/>
      <c r="C3" s="4"/>
      <c r="D3" s="4"/>
    </row>
    <row r="4" spans="8:8" ht="18.75" customHeight="1">
      <c r="A4" s="5" t="str">
        <f>"单位名称："&amp;"沧源佤族自治县科学技术协会"</f>
        <v>单位名称：沧源佤族自治县科学技术协会</v>
      </c>
      <c r="B4" s="6"/>
      <c r="C4" s="6"/>
      <c r="D4" s="2" t="s">
        <v>1</v>
      </c>
    </row>
    <row r="5" spans="8:8" ht="18.75" customHeight="1">
      <c r="A5" s="7" t="s">
        <v>2</v>
      </c>
      <c r="B5" s="8"/>
      <c r="C5" s="7" t="s">
        <v>3</v>
      </c>
      <c r="D5" s="8"/>
    </row>
    <row r="6" spans="8:8" ht="18.75" customHeight="1">
      <c r="A6" s="9" t="s">
        <v>4</v>
      </c>
      <c r="B6" s="9" t="str">
        <f t="shared" si="0" ref="B6:D6">"2025"&amp;"年预算数"</f>
        <v>2025年预算数</v>
      </c>
      <c r="C6" s="9" t="s">
        <v>5</v>
      </c>
      <c r="D6" s="9" t="str">
        <f t="shared" si="0"/>
        <v>2025年预算数</v>
      </c>
    </row>
    <row r="7" spans="8:8" ht="18.75" customHeight="1">
      <c r="A7" s="10"/>
      <c r="B7" s="10"/>
      <c r="C7" s="10"/>
      <c r="D7" s="10"/>
    </row>
    <row r="8" spans="8:8" ht="18.75" customHeight="1">
      <c r="A8" s="11" t="s">
        <v>6</v>
      </c>
      <c r="B8" s="12">
        <v>1701367.86</v>
      </c>
      <c r="C8" s="11" t="s">
        <v>7</v>
      </c>
      <c r="D8" s="12"/>
    </row>
    <row r="9" spans="8:8" ht="18.75" customHeight="1">
      <c r="A9" s="11" t="s">
        <v>8</v>
      </c>
      <c r="B9" s="12"/>
      <c r="C9" s="11" t="s">
        <v>9</v>
      </c>
      <c r="D9" s="12"/>
    </row>
    <row r="10" spans="8:8" ht="18.75" customHeight="1">
      <c r="A10" s="11" t="s">
        <v>10</v>
      </c>
      <c r="B10" s="12"/>
      <c r="C10" s="11" t="s">
        <v>11</v>
      </c>
      <c r="D10" s="12"/>
    </row>
    <row r="11" spans="8:8" ht="18.75" customHeight="1">
      <c r="A11" s="11" t="s">
        <v>12</v>
      </c>
      <c r="B11" s="12"/>
      <c r="C11" s="11" t="s">
        <v>13</v>
      </c>
      <c r="D11" s="12"/>
    </row>
    <row r="12" spans="8:8" ht="18.75" customHeight="1">
      <c r="A12" s="13" t="s">
        <v>14</v>
      </c>
      <c r="B12" s="12"/>
      <c r="C12" s="14" t="s">
        <v>15</v>
      </c>
      <c r="D12" s="12"/>
    </row>
    <row r="13" spans="8:8" ht="18.75" customHeight="1">
      <c r="A13" s="15" t="s">
        <v>16</v>
      </c>
      <c r="B13" s="12"/>
      <c r="C13" s="16" t="s">
        <v>17</v>
      </c>
      <c r="D13" s="12">
        <v>1309864.94</v>
      </c>
    </row>
    <row r="14" spans="8:8" ht="18.75" customHeight="1">
      <c r="A14" s="15" t="s">
        <v>18</v>
      </c>
      <c r="B14" s="12"/>
      <c r="C14" s="16" t="s">
        <v>19</v>
      </c>
      <c r="D14" s="12"/>
    </row>
    <row r="15" spans="8:8" ht="18.75" customHeight="1">
      <c r="A15" s="15" t="s">
        <v>20</v>
      </c>
      <c r="B15" s="12"/>
      <c r="C15" s="16" t="s">
        <v>21</v>
      </c>
      <c r="D15" s="12">
        <v>249815.0</v>
      </c>
    </row>
    <row r="16" spans="8:8" ht="18.75" customHeight="1">
      <c r="A16" s="15" t="s">
        <v>22</v>
      </c>
      <c r="B16" s="12"/>
      <c r="C16" s="16" t="s">
        <v>23</v>
      </c>
      <c r="D16" s="12">
        <v>50497.52</v>
      </c>
    </row>
    <row r="17" spans="8:8" ht="18.75" customHeight="1">
      <c r="A17" s="15" t="s">
        <v>24</v>
      </c>
      <c r="B17" s="12"/>
      <c r="C17" s="15" t="s">
        <v>25</v>
      </c>
      <c r="D17" s="12"/>
    </row>
    <row r="18" spans="8:8" ht="18.75" customHeight="1">
      <c r="A18" s="15" t="s">
        <v>26</v>
      </c>
      <c r="B18" s="12"/>
      <c r="C18" s="15" t="s">
        <v>27</v>
      </c>
      <c r="D18" s="12"/>
    </row>
    <row r="19" spans="8:8" ht="18.75" customHeight="1">
      <c r="A19" s="17" t="s">
        <v>26</v>
      </c>
      <c r="B19" s="12"/>
      <c r="C19" s="16" t="s">
        <v>28</v>
      </c>
      <c r="D19" s="12"/>
    </row>
    <row r="20" spans="8:8" ht="18.75" customHeight="1">
      <c r="A20" s="17" t="s">
        <v>26</v>
      </c>
      <c r="B20" s="12"/>
      <c r="C20" s="16" t="s">
        <v>29</v>
      </c>
      <c r="D20" s="12"/>
    </row>
    <row r="21" spans="8:8" ht="18.75" customHeight="1">
      <c r="A21" s="17" t="s">
        <v>26</v>
      </c>
      <c r="B21" s="12"/>
      <c r="C21" s="16" t="s">
        <v>30</v>
      </c>
      <c r="D21" s="12"/>
    </row>
    <row r="22" spans="8:8" ht="18.75" customHeight="1">
      <c r="A22" s="17" t="s">
        <v>26</v>
      </c>
      <c r="B22" s="12"/>
      <c r="C22" s="16" t="s">
        <v>31</v>
      </c>
      <c r="D22" s="12"/>
    </row>
    <row r="23" spans="8:8" ht="18.75" customHeight="1">
      <c r="A23" s="17" t="s">
        <v>26</v>
      </c>
      <c r="B23" s="12"/>
      <c r="C23" s="16" t="s">
        <v>32</v>
      </c>
      <c r="D23" s="12"/>
    </row>
    <row r="24" spans="8:8" ht="18.75" customHeight="1">
      <c r="A24" s="17" t="s">
        <v>26</v>
      </c>
      <c r="B24" s="12"/>
      <c r="C24" s="16" t="s">
        <v>33</v>
      </c>
      <c r="D24" s="12"/>
    </row>
    <row r="25" spans="8:8" ht="18.75" customHeight="1">
      <c r="A25" s="17" t="s">
        <v>26</v>
      </c>
      <c r="B25" s="12"/>
      <c r="C25" s="16" t="s">
        <v>34</v>
      </c>
      <c r="D25" s="12"/>
    </row>
    <row r="26" spans="8:8" ht="18.75" customHeight="1">
      <c r="A26" s="17" t="s">
        <v>26</v>
      </c>
      <c r="B26" s="12"/>
      <c r="C26" s="16" t="s">
        <v>35</v>
      </c>
      <c r="D26" s="12">
        <v>91190.4</v>
      </c>
    </row>
    <row r="27" spans="8:8" ht="18.75" customHeight="1">
      <c r="A27" s="17" t="s">
        <v>26</v>
      </c>
      <c r="B27" s="12"/>
      <c r="C27" s="16" t="s">
        <v>36</v>
      </c>
      <c r="D27" s="12"/>
    </row>
    <row r="28" spans="8:8" ht="18.75" customHeight="1">
      <c r="A28" s="17" t="s">
        <v>26</v>
      </c>
      <c r="B28" s="12"/>
      <c r="C28" s="16" t="s">
        <v>37</v>
      </c>
      <c r="D28" s="12"/>
    </row>
    <row r="29" spans="8:8" ht="18.75" customHeight="1">
      <c r="A29" s="17" t="s">
        <v>26</v>
      </c>
      <c r="B29" s="12"/>
      <c r="C29" s="16" t="s">
        <v>38</v>
      </c>
      <c r="D29" s="12"/>
    </row>
    <row r="30" spans="8:8" ht="18.75" customHeight="1">
      <c r="A30" s="17" t="s">
        <v>26</v>
      </c>
      <c r="B30" s="12"/>
      <c r="C30" s="16" t="s">
        <v>39</v>
      </c>
      <c r="D30" s="12"/>
    </row>
    <row r="31" spans="8:8" ht="18.75" customHeight="1">
      <c r="A31" s="18" t="s">
        <v>26</v>
      </c>
      <c r="B31" s="12"/>
      <c r="C31" s="15" t="s">
        <v>40</v>
      </c>
      <c r="D31" s="12"/>
    </row>
    <row r="32" spans="8:8" ht="18.75" customHeight="1">
      <c r="A32" s="18" t="s">
        <v>26</v>
      </c>
      <c r="B32" s="12"/>
      <c r="C32" s="15" t="s">
        <v>41</v>
      </c>
      <c r="D32" s="12"/>
    </row>
    <row r="33" spans="8:8" ht="18.75" customHeight="1">
      <c r="A33" s="18" t="s">
        <v>26</v>
      </c>
      <c r="B33" s="12"/>
      <c r="C33" s="15" t="s">
        <v>42</v>
      </c>
      <c r="D33" s="12"/>
    </row>
    <row r="34" spans="8:8" ht="18.75" customHeight="1">
      <c r="A34" s="19"/>
      <c r="B34" s="20"/>
      <c r="C34" s="15" t="s">
        <v>43</v>
      </c>
      <c r="D34" s="12"/>
    </row>
    <row r="35" spans="8:8" ht="18.75" customHeight="1">
      <c r="A35" s="19" t="s">
        <v>44</v>
      </c>
      <c r="B35" s="20">
        <f>SUM(B8:B12)</f>
        <v>1701367.86</v>
      </c>
      <c r="C35" s="21" t="s">
        <v>45</v>
      </c>
      <c r="D35" s="20">
        <v>1701367.86</v>
      </c>
    </row>
    <row r="36" spans="8:8" ht="18.75" customHeight="1">
      <c r="A36" s="22" t="s">
        <v>46</v>
      </c>
      <c r="B36" s="12"/>
      <c r="C36" s="11" t="s">
        <v>47</v>
      </c>
      <c r="D36" s="12"/>
    </row>
    <row r="37" spans="8:8" ht="18.75" customHeight="1">
      <c r="A37" s="22" t="s">
        <v>48</v>
      </c>
      <c r="B37" s="12"/>
      <c r="C37" s="11" t="s">
        <v>48</v>
      </c>
      <c r="D37" s="12"/>
    </row>
    <row r="38" spans="8:8" ht="18.75" customHeight="1">
      <c r="A38" s="22" t="s">
        <v>49</v>
      </c>
      <c r="B38" s="12">
        <f>B36-B37</f>
        <v>0.0</v>
      </c>
      <c r="C38" s="11" t="s">
        <v>50</v>
      </c>
      <c r="D38" s="12"/>
    </row>
    <row r="39" spans="8:8" ht="18.75" customHeight="1">
      <c r="A39" s="23" t="s">
        <v>51</v>
      </c>
      <c r="B39" s="20">
        <f t="shared" si="1" ref="B39:D39">B35+B36</f>
        <v>1701367.86</v>
      </c>
      <c r="C39" s="21" t="s">
        <v>52</v>
      </c>
      <c r="D39" s="20">
        <f t="shared" si="1"/>
        <v>1701367.86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</worksheet>
</file>

<file path=xl/worksheets/sheet10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0"/>
  <sheetViews>
    <sheetView workbookViewId="0" showZeros="0">
      <pane ySplit="1" topLeftCell="A2" state="frozen" activePane="bottomLeft"/>
      <selection pane="bottomLeft" activeCell="A1" sqref="A1"/>
    </sheetView>
  </sheetViews>
  <sheetFormatPr defaultRowHeight="14.25" customHeight="1" defaultColWidth="9"/>
  <cols>
    <col min="1" max="1" customWidth="1" width="32.140625" style="0"/>
    <col min="2" max="2" customWidth="1" width="16.84375" style="0"/>
    <col min="3" max="3" customWidth="1" width="32.140625" style="0"/>
    <col min="4" max="6" customWidth="1" width="28.570312" style="0"/>
  </cols>
  <sheetData>
    <row r="1" spans="8:8" ht="14.25" customHeight="1">
      <c r="A1" s="1"/>
      <c r="B1" s="1"/>
      <c r="C1" s="1"/>
      <c r="D1" s="1"/>
      <c r="E1" s="1"/>
      <c r="F1" s="1"/>
    </row>
    <row r="2" spans="8:8" ht="15.0" customHeight="1">
      <c r="A2" s="156">
        <v>1.0</v>
      </c>
      <c r="B2" s="157">
        <v>0.0</v>
      </c>
      <c r="C2" s="156">
        <v>1.0</v>
      </c>
      <c r="D2" s="93"/>
      <c r="E2" s="93"/>
      <c r="F2" s="2" t="s">
        <v>326</v>
      </c>
    </row>
    <row r="3" spans="8:8" ht="32.25" customHeight="1">
      <c r="A3" s="158" t="str">
        <f>"2025"&amp;"年部门政府性基金预算支出预算表"</f>
        <v>2025年部门政府性基金预算支出预算表</v>
      </c>
      <c r="B3" s="159" t="s">
        <v>327</v>
      </c>
      <c r="C3" s="160"/>
      <c r="D3" s="161"/>
      <c r="E3" s="161"/>
      <c r="F3" s="161"/>
    </row>
    <row r="4" spans="8:8" ht="18.75" customHeight="1">
      <c r="A4" s="79" t="str">
        <f>"单位名称："&amp;"沧源佤族自治县科学技术协会"</f>
        <v>单位名称：沧源佤族自治县科学技术协会</v>
      </c>
      <c r="B4" s="79" t="s">
        <v>328</v>
      </c>
      <c r="C4" s="156"/>
      <c r="D4" s="93"/>
      <c r="E4" s="93"/>
      <c r="F4" s="2" t="s">
        <v>1</v>
      </c>
    </row>
    <row r="5" spans="8:8" ht="18.75" customHeight="1">
      <c r="A5" s="81" t="s">
        <v>179</v>
      </c>
      <c r="B5" s="162" t="s">
        <v>74</v>
      </c>
      <c r="C5" s="163" t="s">
        <v>75</v>
      </c>
      <c r="D5" s="65" t="s">
        <v>329</v>
      </c>
      <c r="E5" s="65"/>
      <c r="F5" s="8"/>
    </row>
    <row r="6" spans="8:8" ht="18.75" customHeight="1">
      <c r="A6" s="130"/>
      <c r="B6" s="164"/>
      <c r="C6" s="165"/>
      <c r="D6" s="99" t="s">
        <v>56</v>
      </c>
      <c r="E6" s="99" t="s">
        <v>76</v>
      </c>
      <c r="F6" s="99" t="s">
        <v>77</v>
      </c>
    </row>
    <row r="7" spans="8:8" ht="18.75" customHeight="1">
      <c r="A7" s="130">
        <v>1.0</v>
      </c>
      <c r="B7" s="166" t="s">
        <v>160</v>
      </c>
      <c r="C7" s="165">
        <v>3.0</v>
      </c>
      <c r="D7" s="99">
        <v>4.0</v>
      </c>
      <c r="E7" s="99">
        <v>5.0</v>
      </c>
      <c r="F7" s="99">
        <v>6.0</v>
      </c>
    </row>
    <row r="8" spans="8:8" ht="18.75" customHeight="1">
      <c r="A8" s="167"/>
      <c r="B8" s="168"/>
      <c r="C8" s="168"/>
      <c r="D8" s="12"/>
      <c r="E8" s="12"/>
      <c r="F8" s="12"/>
    </row>
    <row r="9" spans="8:8" ht="18.75" customHeight="1">
      <c r="A9" s="167"/>
      <c r="B9" s="168"/>
      <c r="C9" s="168"/>
      <c r="D9" s="12"/>
      <c r="E9" s="12"/>
      <c r="F9" s="12"/>
    </row>
    <row r="10" spans="8:8" ht="18.75" customHeight="1">
      <c r="A10" s="169" t="s">
        <v>117</v>
      </c>
      <c r="B10" s="170" t="s">
        <v>117</v>
      </c>
      <c r="C10" s="171" t="s">
        <v>117</v>
      </c>
      <c r="D10" s="12"/>
      <c r="E10" s="12"/>
      <c r="F10" s="12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</worksheet>
</file>

<file path=xl/worksheets/sheet1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R16"/>
  <sheetViews>
    <sheetView workbookViewId="0" showZeros="0">
      <pane ySplit="1" topLeftCell="A2" state="frozen" activePane="bottomLeft"/>
      <selection pane="bottomLeft" activeCell="A1" sqref="A1"/>
    </sheetView>
  </sheetViews>
  <sheetFormatPr defaultRowHeight="14.25" customHeight="1" defaultColWidth="9"/>
  <cols>
    <col min="1" max="1" customWidth="1" width="39.140625" style="0"/>
    <col min="2" max="2" customWidth="1" width="21.710938" style="0"/>
    <col min="3" max="3" customWidth="1" width="35.285156" style="0"/>
    <col min="4" max="4" customWidth="1" width="7.7109375" style="0"/>
    <col min="5" max="5" customWidth="1" width="10.285156" style="0"/>
    <col min="6" max="17" customWidth="1" width="16.570312" style="0"/>
  </cols>
  <sheetData>
    <row r="1" spans="8:8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8:8" ht="15.0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O2" s="26"/>
      <c r="P2" s="26"/>
      <c r="Q2" s="2" t="s">
        <v>330</v>
      </c>
    </row>
    <row r="3" spans="8:8" ht="35.25" customHeight="1">
      <c r="A3" s="172" t="str">
        <f>"2025"&amp;"年部门政府采购预算表"</f>
        <v>2025年部门政府采购预算表</v>
      </c>
      <c r="B3" s="122"/>
      <c r="C3" s="122"/>
      <c r="D3" s="122"/>
      <c r="E3" s="122"/>
      <c r="F3" s="122"/>
      <c r="G3" s="122"/>
      <c r="H3" s="122"/>
      <c r="I3" s="122"/>
      <c r="J3" s="122"/>
      <c r="K3" s="111"/>
      <c r="L3" s="122"/>
      <c r="M3" s="122"/>
      <c r="N3" s="122"/>
      <c r="O3" s="111"/>
      <c r="P3" s="111"/>
      <c r="Q3" s="122"/>
    </row>
    <row r="4" spans="8:8" ht="18.75" customHeight="1">
      <c r="A4" s="5" t="str">
        <f>"单位名称："&amp;"沧源佤族自治县科学技术协会"</f>
        <v>单位名称：沧源佤族自治县科学技术协会</v>
      </c>
      <c r="B4" s="30"/>
      <c r="C4" s="30"/>
      <c r="D4" s="30"/>
      <c r="E4" s="30"/>
      <c r="F4" s="30"/>
      <c r="G4" s="30"/>
      <c r="H4" s="30"/>
      <c r="I4" s="30"/>
      <c r="J4" s="30"/>
      <c r="O4" s="173"/>
      <c r="P4" s="173"/>
      <c r="Q4" s="2" t="s">
        <v>166</v>
      </c>
    </row>
    <row r="5" spans="8:8" ht="18.75" customHeight="1">
      <c r="A5" s="142" t="s">
        <v>331</v>
      </c>
      <c r="B5" s="174" t="s">
        <v>332</v>
      </c>
      <c r="C5" s="174" t="s">
        <v>333</v>
      </c>
      <c r="D5" s="174" t="s">
        <v>334</v>
      </c>
      <c r="E5" s="174" t="s">
        <v>335</v>
      </c>
      <c r="F5" s="174" t="s">
        <v>336</v>
      </c>
      <c r="G5" s="175" t="s">
        <v>186</v>
      </c>
      <c r="H5" s="175"/>
      <c r="I5" s="175"/>
      <c r="J5" s="175"/>
      <c r="K5" s="63"/>
      <c r="L5" s="175"/>
      <c r="M5" s="175"/>
      <c r="N5" s="175"/>
      <c r="O5" s="124"/>
      <c r="P5" s="63"/>
      <c r="Q5" s="176"/>
    </row>
    <row r="6" spans="8:8" ht="18.75" customHeight="1">
      <c r="A6" s="143"/>
      <c r="B6" s="177"/>
      <c r="C6" s="177"/>
      <c r="D6" s="177"/>
      <c r="E6" s="177"/>
      <c r="F6" s="177"/>
      <c r="G6" s="177" t="s">
        <v>56</v>
      </c>
      <c r="H6" s="177" t="s">
        <v>59</v>
      </c>
      <c r="I6" s="177" t="s">
        <v>337</v>
      </c>
      <c r="J6" s="177" t="s">
        <v>338</v>
      </c>
      <c r="K6" s="178" t="s">
        <v>339</v>
      </c>
      <c r="L6" s="179" t="s">
        <v>79</v>
      </c>
      <c r="M6" s="179"/>
      <c r="N6" s="179"/>
      <c r="O6" s="180"/>
      <c r="P6" s="181"/>
      <c r="Q6" s="182"/>
    </row>
    <row r="7" spans="8:8" ht="30.0" customHeight="1">
      <c r="A7" s="66"/>
      <c r="B7" s="182"/>
      <c r="C7" s="182"/>
      <c r="D7" s="182"/>
      <c r="E7" s="182"/>
      <c r="F7" s="182"/>
      <c r="G7" s="182"/>
      <c r="H7" s="182" t="s">
        <v>58</v>
      </c>
      <c r="I7" s="182"/>
      <c r="J7" s="182"/>
      <c r="K7" s="183"/>
      <c r="L7" s="182" t="s">
        <v>58</v>
      </c>
      <c r="M7" s="182" t="s">
        <v>65</v>
      </c>
      <c r="N7" s="182" t="s">
        <v>194</v>
      </c>
      <c r="O7" s="68" t="s">
        <v>67</v>
      </c>
      <c r="P7" s="183" t="s">
        <v>68</v>
      </c>
      <c r="Q7" s="182" t="s">
        <v>69</v>
      </c>
    </row>
    <row r="8" spans="8:8" ht="18.75" customHeight="1">
      <c r="A8" s="10">
        <v>1.0</v>
      </c>
      <c r="B8" s="99">
        <v>2.0</v>
      </c>
      <c r="C8" s="99">
        <v>3.0</v>
      </c>
      <c r="D8" s="99">
        <v>4.0</v>
      </c>
      <c r="E8" s="99">
        <v>5.0</v>
      </c>
      <c r="F8" s="99">
        <v>6.0</v>
      </c>
      <c r="G8" s="165">
        <v>7.0</v>
      </c>
      <c r="H8" s="165">
        <v>8.0</v>
      </c>
      <c r="I8" s="165">
        <v>9.0</v>
      </c>
      <c r="J8" s="165">
        <v>10.0</v>
      </c>
      <c r="K8" s="165">
        <v>11.0</v>
      </c>
      <c r="L8" s="165">
        <v>12.0</v>
      </c>
      <c r="M8" s="165">
        <v>13.0</v>
      </c>
      <c r="N8" s="165">
        <v>14.0</v>
      </c>
      <c r="O8" s="165">
        <v>15.0</v>
      </c>
      <c r="P8" s="165">
        <v>16.0</v>
      </c>
      <c r="Q8" s="165">
        <v>17.0</v>
      </c>
    </row>
    <row r="9" spans="8:8" ht="18.75" customHeight="1">
      <c r="A9" s="184" t="s">
        <v>71</v>
      </c>
      <c r="B9" s="185"/>
      <c r="C9" s="185"/>
      <c r="D9" s="185"/>
      <c r="E9" s="186"/>
      <c r="F9" s="12"/>
      <c r="G9" s="12">
        <v>50000.0</v>
      </c>
      <c r="H9" s="12">
        <v>50000.0</v>
      </c>
      <c r="I9" s="12"/>
      <c r="J9" s="12"/>
      <c r="K9" s="12"/>
      <c r="L9" s="12"/>
      <c r="M9" s="12"/>
      <c r="N9" s="12"/>
      <c r="O9" s="12"/>
      <c r="P9" s="12"/>
      <c r="Q9" s="12"/>
    </row>
    <row r="10" spans="8:8" ht="18.75" customHeight="1">
      <c r="A10" s="50" t="s">
        <v>71</v>
      </c>
      <c r="B10" s="185"/>
      <c r="C10" s="185"/>
      <c r="D10" s="185"/>
      <c r="E10" s="187"/>
      <c r="F10" s="12"/>
      <c r="G10" s="12">
        <v>50000.0</v>
      </c>
      <c r="H10" s="12">
        <v>50000.0</v>
      </c>
      <c r="I10" s="12"/>
      <c r="J10" s="12"/>
      <c r="K10" s="12"/>
      <c r="L10" s="12"/>
      <c r="M10" s="12"/>
      <c r="N10" s="12"/>
      <c r="O10" s="12"/>
      <c r="P10" s="12"/>
      <c r="Q10" s="12"/>
    </row>
    <row r="11" spans="8:8" ht="18.75" customHeight="1">
      <c r="A11" s="188" t="s">
        <v>253</v>
      </c>
      <c r="B11" s="185" t="s">
        <v>340</v>
      </c>
      <c r="C11" s="185" t="s">
        <v>341</v>
      </c>
      <c r="D11" s="185" t="s">
        <v>342</v>
      </c>
      <c r="E11" s="187">
        <v>2.0</v>
      </c>
      <c r="F11" s="12"/>
      <c r="G11" s="12">
        <v>2000.0</v>
      </c>
      <c r="H11" s="12">
        <v>2000.0</v>
      </c>
      <c r="I11" s="12"/>
      <c r="J11" s="12"/>
      <c r="K11" s="12"/>
      <c r="L11" s="12"/>
      <c r="M11" s="12"/>
      <c r="N11" s="12"/>
      <c r="O11" s="12"/>
      <c r="P11" s="12"/>
      <c r="Q11" s="12"/>
    </row>
    <row r="12" spans="8:8" ht="18.75" customHeight="1">
      <c r="A12" s="188" t="s">
        <v>253</v>
      </c>
      <c r="B12" s="185" t="s">
        <v>343</v>
      </c>
      <c r="C12" s="185" t="s">
        <v>343</v>
      </c>
      <c r="D12" s="185" t="s">
        <v>342</v>
      </c>
      <c r="E12" s="187">
        <v>1.0</v>
      </c>
      <c r="F12" s="12"/>
      <c r="G12" s="12">
        <v>15000.0</v>
      </c>
      <c r="H12" s="12">
        <v>15000.0</v>
      </c>
      <c r="I12" s="12"/>
      <c r="J12" s="12"/>
      <c r="K12" s="12"/>
      <c r="L12" s="12"/>
      <c r="M12" s="12"/>
      <c r="N12" s="12"/>
      <c r="O12" s="12"/>
      <c r="P12" s="12"/>
      <c r="Q12" s="12"/>
    </row>
    <row r="13" spans="8:8" ht="18.75" customHeight="1">
      <c r="A13" s="188" t="s">
        <v>253</v>
      </c>
      <c r="B13" s="185" t="s">
        <v>344</v>
      </c>
      <c r="C13" s="185" t="s">
        <v>345</v>
      </c>
      <c r="D13" s="185" t="s">
        <v>342</v>
      </c>
      <c r="E13" s="187">
        <v>40.0</v>
      </c>
      <c r="F13" s="12"/>
      <c r="G13" s="12">
        <v>7500.0</v>
      </c>
      <c r="H13" s="12">
        <v>7500.0</v>
      </c>
      <c r="I13" s="12"/>
      <c r="J13" s="12"/>
      <c r="K13" s="12"/>
      <c r="L13" s="12"/>
      <c r="M13" s="12"/>
      <c r="N13" s="12"/>
      <c r="O13" s="12"/>
      <c r="P13" s="12"/>
      <c r="Q13" s="12"/>
    </row>
    <row r="14" spans="8:8" ht="18.75" customHeight="1">
      <c r="A14" s="188" t="s">
        <v>253</v>
      </c>
      <c r="B14" s="185" t="s">
        <v>346</v>
      </c>
      <c r="C14" s="185" t="s">
        <v>347</v>
      </c>
      <c r="D14" s="185" t="s">
        <v>342</v>
      </c>
      <c r="E14" s="187">
        <v>1.0</v>
      </c>
      <c r="F14" s="12"/>
      <c r="G14" s="12">
        <v>18000.0</v>
      </c>
      <c r="H14" s="12">
        <v>18000.0</v>
      </c>
      <c r="I14" s="12"/>
      <c r="J14" s="12"/>
      <c r="K14" s="12"/>
      <c r="L14" s="12"/>
      <c r="M14" s="12"/>
      <c r="N14" s="12"/>
      <c r="O14" s="12"/>
      <c r="P14" s="12"/>
      <c r="Q14" s="12"/>
    </row>
    <row r="15" spans="8:8" ht="18.75" customHeight="1">
      <c r="A15" s="188" t="s">
        <v>253</v>
      </c>
      <c r="B15" s="185" t="s">
        <v>348</v>
      </c>
      <c r="C15" s="185" t="s">
        <v>349</v>
      </c>
      <c r="D15" s="185" t="s">
        <v>342</v>
      </c>
      <c r="E15" s="187">
        <v>1.0</v>
      </c>
      <c r="F15" s="12"/>
      <c r="G15" s="12">
        <v>7500.0</v>
      </c>
      <c r="H15" s="12">
        <v>7500.0</v>
      </c>
      <c r="I15" s="12"/>
      <c r="J15" s="12"/>
      <c r="K15" s="12"/>
      <c r="L15" s="12"/>
      <c r="M15" s="12"/>
      <c r="N15" s="12"/>
      <c r="O15" s="12"/>
      <c r="P15" s="12"/>
      <c r="Q15" s="12"/>
    </row>
    <row r="16" spans="8:8" ht="18.75" customHeight="1">
      <c r="A16" s="189" t="s">
        <v>117</v>
      </c>
      <c r="B16" s="190"/>
      <c r="C16" s="190"/>
      <c r="D16" s="190"/>
      <c r="E16" s="186"/>
      <c r="F16" s="12"/>
      <c r="G16" s="12">
        <v>50000.0</v>
      </c>
      <c r="H16" s="12">
        <v>50000.0</v>
      </c>
      <c r="I16" s="12"/>
      <c r="J16" s="12"/>
      <c r="K16" s="12"/>
      <c r="L16" s="12"/>
      <c r="M16" s="12"/>
      <c r="N16" s="12"/>
      <c r="O16" s="12"/>
      <c r="P16" s="12"/>
      <c r="Q16" s="12"/>
    </row>
  </sheetData>
  <mergeCells count="16">
    <mergeCell ref="A3:Q3"/>
    <mergeCell ref="H6:H7"/>
    <mergeCell ref="A4:F4"/>
    <mergeCell ref="G5:Q5"/>
    <mergeCell ref="L6:Q6"/>
    <mergeCell ref="A16:E16"/>
    <mergeCell ref="A5:A7"/>
    <mergeCell ref="I6:I7"/>
    <mergeCell ref="D5:D7"/>
    <mergeCell ref="F5:F7"/>
    <mergeCell ref="J6:J7"/>
    <mergeCell ref="B5:B7"/>
    <mergeCell ref="C5:C7"/>
    <mergeCell ref="E5:E7"/>
    <mergeCell ref="G6:G7"/>
    <mergeCell ref="K6:K7"/>
  </mergeCells>
  <printOptions horizontalCentered="1"/>
  <pageMargins left="1.0" right="1.0" top="0.75" bottom="0.75" header="0.0" footer="0.0"/>
  <pageSetup paperSize="9" scale="60" orientation="landscape"/>
</worksheet>
</file>

<file path=xl/worksheets/sheet1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2"/>
  <sheetViews>
    <sheetView workbookViewId="0" showZeros="0">
      <pane ySplit="1" topLeftCell="A6" state="frozen" activePane="bottomLeft"/>
      <selection pane="bottomLeft" activeCell="A12" sqref="A12:A13"/>
    </sheetView>
  </sheetViews>
  <sheetFormatPr defaultRowHeight="14.25" customHeight="1" defaultColWidth="9"/>
  <cols>
    <col min="1" max="1" customWidth="1" width="31.417969" style="0"/>
    <col min="2" max="3" customWidth="1" width="21.84375" style="0"/>
    <col min="4" max="14" customWidth="1" width="19.0" style="0"/>
  </cols>
  <sheetData>
    <row r="1" spans="8:8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8:8" ht="15.0" customHeight="1">
      <c r="A2" s="59"/>
      <c r="B2" s="59"/>
      <c r="C2" s="25"/>
      <c r="D2" s="59"/>
      <c r="E2" s="59"/>
      <c r="F2" s="59"/>
      <c r="G2" s="59"/>
      <c r="H2" s="191"/>
      <c r="I2" s="59"/>
      <c r="J2" s="59"/>
      <c r="K2" s="59"/>
      <c r="L2" s="26"/>
      <c r="M2" s="150"/>
      <c r="N2" s="110" t="s">
        <v>350</v>
      </c>
    </row>
    <row r="3" spans="8:8" ht="34.5" customHeight="1">
      <c r="A3" s="192" t="str">
        <f>"2025"&amp;"年部门政府购买服务预算表"</f>
        <v>2025年部门政府购买服务预算表</v>
      </c>
      <c r="B3" s="193"/>
      <c r="C3" s="111"/>
      <c r="D3" s="193"/>
      <c r="E3" s="193"/>
      <c r="F3" s="193"/>
      <c r="G3" s="193"/>
      <c r="H3" s="194"/>
      <c r="I3" s="193"/>
      <c r="J3" s="193"/>
      <c r="K3" s="193"/>
      <c r="L3" s="111"/>
      <c r="M3" s="194"/>
      <c r="N3" s="193"/>
    </row>
    <row r="4" spans="8:8" ht="18.75" customHeight="1">
      <c r="A4" s="195" t="str">
        <f>"单位名称："&amp;"沧源佤族自治县科学技术协会"</f>
        <v>单位名称：沧源佤族自治县科学技术协会</v>
      </c>
      <c r="B4" s="196"/>
      <c r="C4" s="31"/>
      <c r="D4" s="196"/>
      <c r="E4" s="196"/>
      <c r="F4" s="196"/>
      <c r="G4" s="196"/>
      <c r="H4" s="191"/>
      <c r="I4" s="59"/>
      <c r="J4" s="59"/>
      <c r="K4" s="59"/>
      <c r="L4" s="173"/>
      <c r="M4" s="197"/>
      <c r="N4" s="110" t="s">
        <v>166</v>
      </c>
    </row>
    <row r="5" spans="8:8" ht="18.75" customHeight="1">
      <c r="A5" s="142" t="s">
        <v>331</v>
      </c>
      <c r="B5" s="174" t="s">
        <v>351</v>
      </c>
      <c r="C5" s="198" t="s">
        <v>352</v>
      </c>
      <c r="D5" s="175" t="s">
        <v>186</v>
      </c>
      <c r="E5" s="175"/>
      <c r="F5" s="175"/>
      <c r="G5" s="175"/>
      <c r="H5" s="63"/>
      <c r="I5" s="175"/>
      <c r="J5" s="175"/>
      <c r="K5" s="175"/>
      <c r="L5" s="124"/>
      <c r="M5" s="63"/>
      <c r="N5" s="176"/>
    </row>
    <row r="6" spans="8:8" ht="18.75" customHeight="1">
      <c r="A6" s="143"/>
      <c r="B6" s="177"/>
      <c r="C6" s="178"/>
      <c r="D6" s="177" t="s">
        <v>56</v>
      </c>
      <c r="E6" s="177" t="s">
        <v>59</v>
      </c>
      <c r="F6" s="177" t="s">
        <v>337</v>
      </c>
      <c r="G6" s="177" t="s">
        <v>338</v>
      </c>
      <c r="H6" s="178" t="s">
        <v>339</v>
      </c>
      <c r="I6" s="179" t="s">
        <v>79</v>
      </c>
      <c r="J6" s="179"/>
      <c r="K6" s="179"/>
      <c r="L6" s="180"/>
      <c r="M6" s="181"/>
      <c r="N6" s="182"/>
    </row>
    <row r="7" spans="8:8" ht="26.25" customHeight="1">
      <c r="A7" s="66"/>
      <c r="B7" s="182"/>
      <c r="C7" s="183"/>
      <c r="D7" s="182"/>
      <c r="E7" s="182"/>
      <c r="F7" s="182"/>
      <c r="G7" s="182"/>
      <c r="H7" s="183"/>
      <c r="I7" s="182" t="s">
        <v>58</v>
      </c>
      <c r="J7" s="182" t="s">
        <v>65</v>
      </c>
      <c r="K7" s="182" t="s">
        <v>194</v>
      </c>
      <c r="L7" s="68" t="s">
        <v>67</v>
      </c>
      <c r="M7" s="183" t="s">
        <v>68</v>
      </c>
      <c r="N7" s="182" t="s">
        <v>69</v>
      </c>
    </row>
    <row r="8" spans="8:8" ht="18.75" customHeight="1">
      <c r="A8" s="199">
        <v>1.0</v>
      </c>
      <c r="B8" s="199">
        <v>2.0</v>
      </c>
      <c r="C8" s="199">
        <v>3.0</v>
      </c>
      <c r="D8" s="199">
        <v>4.0</v>
      </c>
      <c r="E8" s="199">
        <v>5.0</v>
      </c>
      <c r="F8" s="199">
        <v>6.0</v>
      </c>
      <c r="G8" s="199">
        <v>7.0</v>
      </c>
      <c r="H8" s="199">
        <v>8.0</v>
      </c>
      <c r="I8" s="199">
        <v>9.0</v>
      </c>
      <c r="J8" s="199">
        <v>10.0</v>
      </c>
      <c r="K8" s="199">
        <v>11.0</v>
      </c>
      <c r="L8" s="199">
        <v>12.0</v>
      </c>
      <c r="M8" s="199">
        <v>13.0</v>
      </c>
      <c r="N8" s="199">
        <v>14.0</v>
      </c>
    </row>
    <row r="9" spans="8:8" ht="18.75" customHeight="1">
      <c r="A9" s="184"/>
      <c r="B9" s="185"/>
      <c r="C9" s="16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8:8" ht="18.75" customHeight="1">
      <c r="A10" s="184"/>
      <c r="B10" s="185"/>
      <c r="C10" s="16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8:8" ht="18.75" customHeight="1">
      <c r="A11" s="189" t="s">
        <v>117</v>
      </c>
      <c r="B11" s="190"/>
      <c r="C11" s="200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8:8">
      <c r="A12" t="s">
        <v>374</v>
      </c>
    </row>
  </sheetData>
  <mergeCells count="13">
    <mergeCell ref="A3:N3"/>
    <mergeCell ref="E6:E7"/>
    <mergeCell ref="A4:C4"/>
    <mergeCell ref="D5:N5"/>
    <mergeCell ref="I6:N6"/>
    <mergeCell ref="A11:C11"/>
    <mergeCell ref="D6:D7"/>
    <mergeCell ref="A5:A7"/>
    <mergeCell ref="H6:H7"/>
    <mergeCell ref="G6:G7"/>
    <mergeCell ref="F6:F7"/>
    <mergeCell ref="C5:C7"/>
    <mergeCell ref="B5:B7"/>
  </mergeCells>
  <printOptions horizontalCentered="1"/>
  <pageMargins left="1.0" right="1.0" top="0.75" bottom="0.75" header="0.0" footer="0.0"/>
  <pageSetup paperSize="9" scale="60" orientation="landscape"/>
</worksheet>
</file>

<file path=xl/worksheets/sheet1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10"/>
  <sheetViews>
    <sheetView workbookViewId="0" showZeros="0">
      <pane ySplit="1" topLeftCell="A2" state="frozen" activePane="bottomLeft"/>
      <selection pane="bottomLeft" activeCell="A10" sqref="A10:A11"/>
    </sheetView>
  </sheetViews>
  <sheetFormatPr defaultRowHeight="14.25" customHeight="1" defaultColWidth="9"/>
  <cols>
    <col min="1" max="1" customWidth="1" width="37.710938" style="0"/>
    <col min="2" max="4" customWidth="1" width="17.570312" style="0"/>
    <col min="5" max="9" customWidth="1" width="15.7109375" style="0"/>
  </cols>
  <sheetData>
    <row r="1" spans="8:8" ht="14.25" customHeight="1">
      <c r="A1" s="1"/>
      <c r="B1" s="1"/>
      <c r="C1" s="1"/>
      <c r="D1" s="1"/>
      <c r="E1" s="1"/>
      <c r="F1" s="1"/>
      <c r="G1" s="1"/>
      <c r="H1" s="1"/>
      <c r="I1" s="1"/>
    </row>
    <row r="2" spans="8:8" ht="15.0" customHeight="1">
      <c r="A2" s="60"/>
      <c r="B2" s="60"/>
      <c r="C2" s="60"/>
      <c r="D2" s="89"/>
      <c r="G2" s="26"/>
      <c r="H2" s="26"/>
      <c r="I2" s="26" t="s">
        <v>353</v>
      </c>
    </row>
    <row r="3" spans="8:8" ht="27.75" customHeight="1">
      <c r="A3" s="172" t="str">
        <f>"2025"&amp;"年县对下转移支付预算表"</f>
        <v>2025年县对下转移支付预算表</v>
      </c>
      <c r="B3" s="122"/>
      <c r="C3" s="122"/>
      <c r="D3" s="122"/>
      <c r="E3" s="122"/>
      <c r="F3" s="122"/>
      <c r="G3" s="111"/>
      <c r="H3" s="111"/>
      <c r="I3" s="122"/>
    </row>
    <row r="4" spans="8:8" ht="18.75" customHeight="1">
      <c r="A4" s="195" t="str">
        <f>"单位名称："&amp;"沧源佤族自治县科学技术协会"</f>
        <v>单位名称：沧源佤族自治县科学技术协会</v>
      </c>
      <c r="B4" s="196"/>
      <c r="C4" s="196"/>
      <c r="D4" s="201"/>
      <c r="E4" s="59"/>
      <c r="G4" s="173"/>
      <c r="H4" s="173"/>
      <c r="I4" s="26" t="s">
        <v>166</v>
      </c>
    </row>
    <row r="5" spans="8:8" ht="18.75" customHeight="1">
      <c r="A5" s="9" t="s">
        <v>354</v>
      </c>
      <c r="B5" s="7" t="s">
        <v>186</v>
      </c>
      <c r="C5" s="65"/>
      <c r="D5" s="65"/>
      <c r="E5" s="7" t="s">
        <v>355</v>
      </c>
      <c r="F5" s="65"/>
      <c r="G5" s="124"/>
      <c r="H5" s="124"/>
      <c r="I5" s="8"/>
    </row>
    <row r="6" spans="8:8" ht="18.75" customHeight="1">
      <c r="A6" s="10"/>
      <c r="B6" s="128" t="s">
        <v>56</v>
      </c>
      <c r="C6" s="142" t="s">
        <v>59</v>
      </c>
      <c r="D6" s="202" t="s">
        <v>356</v>
      </c>
      <c r="E6" s="67" t="s">
        <v>357</v>
      </c>
      <c r="F6" s="67" t="s">
        <v>357</v>
      </c>
      <c r="G6" s="67" t="s">
        <v>357</v>
      </c>
      <c r="H6" s="67" t="s">
        <v>357</v>
      </c>
      <c r="I6" s="67" t="s">
        <v>357</v>
      </c>
    </row>
    <row r="7" spans="8:8" ht="18.75" customHeight="1">
      <c r="A7" s="67">
        <v>1.0</v>
      </c>
      <c r="B7" s="67">
        <v>2.0</v>
      </c>
      <c r="C7" s="67">
        <v>3.0</v>
      </c>
      <c r="D7" s="67">
        <v>4.0</v>
      </c>
      <c r="E7" s="67">
        <v>5.0</v>
      </c>
      <c r="F7" s="67">
        <v>6.0</v>
      </c>
      <c r="G7" s="67">
        <v>7.0</v>
      </c>
      <c r="H7" s="67">
        <v>8.0</v>
      </c>
      <c r="I7" s="67">
        <v>9.0</v>
      </c>
    </row>
    <row r="8" spans="8:8" ht="18.75" customHeight="1">
      <c r="A8" s="101"/>
      <c r="B8" s="12"/>
      <c r="C8" s="12"/>
      <c r="D8" s="12"/>
      <c r="E8" s="12"/>
      <c r="F8" s="12"/>
      <c r="G8" s="12"/>
      <c r="H8" s="12"/>
      <c r="I8" s="12"/>
    </row>
    <row r="9" spans="8:8" ht="18.75" customHeight="1">
      <c r="A9" s="101"/>
      <c r="B9" s="12"/>
      <c r="C9" s="12"/>
      <c r="D9" s="12"/>
      <c r="E9" s="12"/>
      <c r="F9" s="12"/>
      <c r="G9" s="12"/>
      <c r="H9" s="12"/>
      <c r="I9" s="12"/>
    </row>
    <row r="10" spans="8:8">
      <c r="A10" t="s">
        <v>374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.0" right="1.0" top="0.75" bottom="0.75" header="0.0" footer="0.0"/>
  <pageSetup paperSize="9" scale="58" orientation="landscape"/>
</worksheet>
</file>

<file path=xl/worksheets/sheet1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9"/>
  <sheetViews>
    <sheetView workbookViewId="0" showZeros="0">
      <pane ySplit="1" topLeftCell="A2" state="frozen" activePane="bottomLeft"/>
      <selection pane="bottomLeft" activeCell="A9" sqref="A9:A10"/>
    </sheetView>
  </sheetViews>
  <sheetFormatPr defaultRowHeight="12.0" customHeight="1" defaultColWidth="9" outlineLevelRow="7"/>
  <cols>
    <col min="1" max="1" customWidth="1" width="34.285156" style="0"/>
    <col min="2" max="2" customWidth="1" width="29.0" style="0"/>
    <col min="3" max="5" customWidth="1" width="23.570312" style="0"/>
    <col min="6" max="6" customWidth="1" width="11.285156" style="0"/>
    <col min="7" max="7" customWidth="1" width="25.140625" style="0"/>
    <col min="8" max="8" customWidth="1" width="15.5703125" style="0"/>
    <col min="9" max="9" customWidth="1" width="13.417969" style="0"/>
    <col min="10" max="10" customWidth="1" width="18.84375" style="0"/>
  </cols>
  <sheetData>
    <row r="1" spans="8:8" ht="12.0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8:8" ht="15.0" customHeight="1">
      <c r="J2" s="26" t="s">
        <v>358</v>
      </c>
    </row>
    <row r="3" spans="8:8" ht="36.0" customHeight="1">
      <c r="A3" s="3" t="str">
        <f>"2025"&amp;"年县对下转移支付绩效目标表"</f>
        <v>2025年县对下转移支付绩效目标表</v>
      </c>
      <c r="B3" s="122"/>
      <c r="C3" s="122"/>
      <c r="D3" s="122"/>
      <c r="E3" s="122"/>
      <c r="F3" s="111"/>
      <c r="G3" s="122"/>
      <c r="H3" s="111"/>
      <c r="I3" s="111"/>
      <c r="J3" s="122"/>
    </row>
    <row r="4" spans="8:8" ht="18.75" customHeight="1">
      <c r="A4" s="79" t="str">
        <f>"单位名称："&amp;"沧源佤族自治县科学技术协会"</f>
        <v>单位名称：沧源佤族自治县科学技术协会</v>
      </c>
      <c r="B4" s="138"/>
      <c r="C4" s="138"/>
      <c r="D4" s="138"/>
      <c r="E4" s="138"/>
      <c r="F4" s="151"/>
      <c r="G4" s="138"/>
      <c r="H4" s="151"/>
    </row>
    <row r="5" spans="8:8" ht="18.75" customHeight="1">
      <c r="A5" s="69" t="s">
        <v>272</v>
      </c>
      <c r="B5" s="69" t="s">
        <v>273</v>
      </c>
      <c r="C5" s="69" t="s">
        <v>274</v>
      </c>
      <c r="D5" s="69" t="s">
        <v>275</v>
      </c>
      <c r="E5" s="69" t="s">
        <v>276</v>
      </c>
      <c r="F5" s="152" t="s">
        <v>277</v>
      </c>
      <c r="G5" s="69" t="s">
        <v>278</v>
      </c>
      <c r="H5" s="152" t="s">
        <v>279</v>
      </c>
      <c r="I5" s="152" t="s">
        <v>280</v>
      </c>
      <c r="J5" s="69" t="s">
        <v>281</v>
      </c>
    </row>
    <row r="6" spans="8:8" ht="18.75" customHeight="1">
      <c r="A6" s="69">
        <v>1.0</v>
      </c>
      <c r="B6" s="69">
        <v>2.0</v>
      </c>
      <c r="C6" s="69">
        <v>3.0</v>
      </c>
      <c r="D6" s="69">
        <v>4.0</v>
      </c>
      <c r="E6" s="69">
        <v>5.0</v>
      </c>
      <c r="F6" s="152">
        <v>6.0</v>
      </c>
      <c r="G6" s="69">
        <v>7.0</v>
      </c>
      <c r="H6" s="152">
        <v>8.0</v>
      </c>
      <c r="I6" s="152">
        <v>9.0</v>
      </c>
      <c r="J6" s="69">
        <v>10.0</v>
      </c>
    </row>
    <row r="7" spans="8:8" ht="18.75" customHeight="1">
      <c r="A7" s="133"/>
      <c r="B7" s="153"/>
      <c r="C7" s="153"/>
      <c r="D7" s="153"/>
      <c r="E7" s="154"/>
      <c r="F7" s="86"/>
      <c r="G7" s="154"/>
      <c r="H7" s="86"/>
      <c r="I7" s="86"/>
      <c r="J7" s="154"/>
    </row>
    <row r="8" spans="8:8" ht="18.75" customHeight="1">
      <c r="A8" s="133"/>
      <c r="B8" s="133"/>
      <c r="C8" s="133"/>
      <c r="D8" s="133"/>
      <c r="E8" s="133"/>
      <c r="F8" s="203"/>
      <c r="G8" s="133"/>
      <c r="H8" s="133"/>
      <c r="I8" s="133"/>
      <c r="J8" s="133"/>
    </row>
    <row r="9" spans="8:8">
      <c r="A9" t="s">
        <v>374</v>
      </c>
    </row>
  </sheetData>
  <mergeCells count="2">
    <mergeCell ref="A3:J3"/>
    <mergeCell ref="A4:H4"/>
  </mergeCells>
  <printOptions horizontalCentered="1"/>
  <pageMargins left="1.0" right="1.0" top="0.75" bottom="0.75" header="0.0" footer="0.0"/>
  <pageSetup paperSize="9" scale="69" orientation="landscape"/>
</worksheet>
</file>

<file path=xl/worksheets/sheet15.xml><?xml version="1.0" encoding="utf-8"?>
<worksheet xmlns:r="http://schemas.openxmlformats.org/officeDocument/2006/relationships" xmlns="http://schemas.openxmlformats.org/spreadsheetml/2006/main">
  <dimension ref="A1:I10"/>
  <sheetViews>
    <sheetView workbookViewId="0" showZeros="0">
      <pane ySplit="1" topLeftCell="A2" state="frozen" activePane="bottomLeft"/>
      <selection pane="bottomLeft" activeCell="A10" sqref="A10:A11"/>
    </sheetView>
  </sheetViews>
  <sheetFormatPr defaultRowHeight="12.0" customHeight="1" defaultColWidth="9"/>
  <cols>
    <col min="1" max="1" customWidth="1" width="29.0" style="0"/>
    <col min="2" max="2" customWidth="1" width="18.710938" style="0"/>
    <col min="3" max="3" customWidth="1" width="24.84375" style="0"/>
    <col min="4" max="4" customWidth="1" width="23.570312" style="0"/>
    <col min="5" max="5" customWidth="1" width="17.84375" style="0"/>
    <col min="6" max="6" customWidth="1" width="23.570312" style="0"/>
    <col min="7" max="7" customWidth="1" width="25.140625" style="0"/>
    <col min="8" max="8" customWidth="1" width="18.84375" style="0"/>
  </cols>
  <sheetData>
    <row r="1" spans="8:8" ht="12.0" customHeight="1">
      <c r="A1" s="1"/>
      <c r="B1" s="1"/>
      <c r="C1" s="1"/>
      <c r="D1" s="1"/>
      <c r="E1" s="1"/>
      <c r="F1" s="1"/>
      <c r="G1" s="1"/>
      <c r="H1" s="1"/>
    </row>
    <row r="2" spans="8:8" ht="15.0" customHeight="1">
      <c r="A2" s="54"/>
      <c r="B2" s="54"/>
      <c r="C2" s="54"/>
      <c r="D2" s="54"/>
      <c r="E2" s="54"/>
      <c r="F2" s="54"/>
      <c r="G2" s="54"/>
      <c r="H2" s="2" t="s">
        <v>359</v>
      </c>
    </row>
    <row r="3" spans="8:8" ht="34.5" customHeight="1">
      <c r="A3" s="192" t="str">
        <f>"2025"&amp;"年新增资产配置表"</f>
        <v>2025年新增资产配置表</v>
      </c>
      <c r="B3" s="122"/>
      <c r="C3" s="122"/>
      <c r="D3" s="122"/>
      <c r="E3" s="122"/>
      <c r="F3" s="122"/>
      <c r="G3" s="122"/>
      <c r="H3" s="122"/>
    </row>
    <row r="4" spans="8:8" ht="18.75" customHeight="1">
      <c r="A4" s="5" t="str">
        <f>"单位名称："&amp;"沧源佤族自治县科学技术协会"</f>
        <v>单位名称：沧源佤族自治县科学技术协会</v>
      </c>
      <c r="B4" s="140"/>
      <c r="C4" s="138"/>
      <c r="H4" s="204" t="s">
        <v>166</v>
      </c>
    </row>
    <row r="5" spans="8:8" ht="18.75" customHeight="1">
      <c r="A5" s="142" t="s">
        <v>179</v>
      </c>
      <c r="B5" s="142" t="s">
        <v>360</v>
      </c>
      <c r="C5" s="142" t="s">
        <v>361</v>
      </c>
      <c r="D5" s="142" t="s">
        <v>362</v>
      </c>
      <c r="E5" s="142" t="s">
        <v>363</v>
      </c>
      <c r="F5" s="205" t="s">
        <v>364</v>
      </c>
      <c r="G5" s="175"/>
      <c r="H5" s="176"/>
    </row>
    <row r="6" spans="8:8" ht="18.75" customHeight="1">
      <c r="A6" s="66"/>
      <c r="B6" s="66"/>
      <c r="C6" s="66"/>
      <c r="D6" s="66"/>
      <c r="E6" s="66"/>
      <c r="F6" s="69" t="s">
        <v>335</v>
      </c>
      <c r="G6" s="69" t="s">
        <v>365</v>
      </c>
      <c r="H6" s="69" t="s">
        <v>366</v>
      </c>
    </row>
    <row r="7" spans="8:8" ht="18.75" customHeight="1">
      <c r="A7" s="69">
        <v>1.0</v>
      </c>
      <c r="B7" s="69">
        <v>2.0</v>
      </c>
      <c r="C7" s="69">
        <v>3.0</v>
      </c>
      <c r="D7" s="69">
        <v>4.0</v>
      </c>
      <c r="E7" s="69">
        <v>5.0</v>
      </c>
      <c r="F7" s="69">
        <v>6.0</v>
      </c>
      <c r="G7" s="69">
        <v>7.0</v>
      </c>
      <c r="H7" s="69">
        <v>8.0</v>
      </c>
    </row>
    <row r="8" spans="8:8" ht="18.75" customHeight="1">
      <c r="A8" s="153"/>
      <c r="B8" s="153"/>
      <c r="C8" s="101"/>
      <c r="D8" s="101"/>
      <c r="E8" s="101"/>
      <c r="F8" s="206"/>
      <c r="G8" s="12"/>
      <c r="H8" s="12"/>
    </row>
    <row r="9" spans="8:8" ht="18.75" customHeight="1">
      <c r="A9" s="207" t="s">
        <v>56</v>
      </c>
      <c r="B9" s="208"/>
      <c r="C9" s="208"/>
      <c r="D9" s="208"/>
      <c r="E9" s="209"/>
      <c r="F9" s="206"/>
      <c r="G9" s="12"/>
      <c r="H9" s="12"/>
    </row>
    <row r="10" spans="8:8">
      <c r="A10" t="s">
        <v>374</v>
      </c>
    </row>
  </sheetData>
  <mergeCells count="9">
    <mergeCell ref="A3:H3"/>
    <mergeCell ref="A5:A6"/>
    <mergeCell ref="B5:B6"/>
    <mergeCell ref="C5:C6"/>
    <mergeCell ref="D5:D6"/>
    <mergeCell ref="E5:E6"/>
    <mergeCell ref="A4:C4"/>
    <mergeCell ref="F5:H5"/>
    <mergeCell ref="A9:E9"/>
  </mergeCells>
  <pageMargins left="0.36" right="0.1" top="0.26" bottom="0.26" header="0.0" footer="0.0"/>
  <pageSetup paperSize="9" scale="81" orientation="landscape"/>
</worksheet>
</file>

<file path=xl/worksheets/sheet1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L12"/>
  <sheetViews>
    <sheetView tabSelected="1" workbookViewId="0" showZeros="0">
      <pane ySplit="1" topLeftCell="A2" state="frozen" activePane="bottomLeft"/>
      <selection pane="bottomLeft" activeCell="B12" sqref="B12:B13"/>
    </sheetView>
  </sheetViews>
  <sheetFormatPr defaultRowHeight="14.25" customHeight="1" defaultColWidth="9"/>
  <cols>
    <col min="1" max="1" customWidth="1" width="13.417969" style="0"/>
    <col min="2" max="2" customWidth="1" width="43.86328" style="0"/>
    <col min="3" max="3" customWidth="1" width="23.84375" style="0"/>
    <col min="4" max="4" customWidth="1" width="11.140625" style="0"/>
    <col min="5" max="5" customWidth="1" width="33.160156" style="0"/>
    <col min="6" max="6" customWidth="1" width="9.84375" style="0"/>
    <col min="7" max="7" customWidth="1" width="17.710938" style="0"/>
    <col min="8" max="11" customWidth="1" width="15.417969" style="0"/>
  </cols>
  <sheetData>
    <row r="1" spans="8:8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8:8" ht="15.0" customHeight="1">
      <c r="D2" s="92"/>
      <c r="E2" s="92"/>
      <c r="F2" s="92"/>
      <c r="G2" s="92"/>
      <c r="H2" s="60"/>
      <c r="I2" s="60"/>
      <c r="J2" s="60"/>
      <c r="K2" s="26" t="s">
        <v>367</v>
      </c>
    </row>
    <row r="3" spans="8:8" ht="42.75" customHeight="1">
      <c r="A3" s="3" t="str">
        <f>"2025"&amp;"年转移支付补助项目支出预算表"</f>
        <v>2025年转移支付补助项目支出预算表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8:8" ht="18.75" customHeight="1">
      <c r="A4" s="79" t="str">
        <f>"单位名称："&amp;"沧源佤族自治县科学技术协会"</f>
        <v>单位名称：沧源佤族自治县科学技术协会</v>
      </c>
      <c r="B4" s="140"/>
      <c r="C4" s="140"/>
      <c r="D4" s="140"/>
      <c r="E4" s="140"/>
      <c r="F4" s="140"/>
      <c r="G4" s="140"/>
      <c r="H4" s="141"/>
      <c r="I4" s="141"/>
      <c r="J4" s="141"/>
      <c r="K4" s="210" t="s">
        <v>166</v>
      </c>
    </row>
    <row r="5" spans="8:8" ht="18.75" customHeight="1">
      <c r="A5" s="62" t="s">
        <v>247</v>
      </c>
      <c r="B5" s="62" t="s">
        <v>181</v>
      </c>
      <c r="C5" s="62" t="s">
        <v>248</v>
      </c>
      <c r="D5" s="142" t="s">
        <v>182</v>
      </c>
      <c r="E5" s="142" t="s">
        <v>183</v>
      </c>
      <c r="F5" s="142" t="s">
        <v>249</v>
      </c>
      <c r="G5" s="142" t="s">
        <v>250</v>
      </c>
      <c r="H5" s="9" t="s">
        <v>56</v>
      </c>
      <c r="I5" s="7" t="s">
        <v>368</v>
      </c>
      <c r="J5" s="65"/>
      <c r="K5" s="8"/>
    </row>
    <row r="6" spans="8:8" ht="18.75" customHeight="1">
      <c r="A6" s="126"/>
      <c r="B6" s="126"/>
      <c r="C6" s="126"/>
      <c r="D6" s="143"/>
      <c r="E6" s="143"/>
      <c r="F6" s="143"/>
      <c r="G6" s="143"/>
      <c r="H6" s="128"/>
      <c r="I6" s="142" t="s">
        <v>59</v>
      </c>
      <c r="J6" s="142" t="s">
        <v>60</v>
      </c>
      <c r="K6" s="142" t="s">
        <v>61</v>
      </c>
    </row>
    <row r="7" spans="8:8" ht="18.75" customHeight="1">
      <c r="A7" s="112"/>
      <c r="B7" s="112"/>
      <c r="C7" s="112"/>
      <c r="D7" s="66"/>
      <c r="E7" s="66"/>
      <c r="F7" s="66"/>
      <c r="G7" s="66"/>
      <c r="H7" s="10"/>
      <c r="I7" s="66" t="s">
        <v>58</v>
      </c>
      <c r="J7" s="66"/>
      <c r="K7" s="66"/>
    </row>
    <row r="8" spans="8:8" ht="18.75" customHeight="1">
      <c r="A8" s="47">
        <v>1.0</v>
      </c>
      <c r="B8" s="47">
        <v>2.0</v>
      </c>
      <c r="C8" s="47">
        <v>3.0</v>
      </c>
      <c r="D8" s="47">
        <v>4.0</v>
      </c>
      <c r="E8" s="47">
        <v>5.0</v>
      </c>
      <c r="F8" s="47">
        <v>6.0</v>
      </c>
      <c r="G8" s="47">
        <v>7.0</v>
      </c>
      <c r="H8" s="47">
        <v>8.0</v>
      </c>
      <c r="I8" s="47">
        <v>9.0</v>
      </c>
      <c r="J8" s="211">
        <v>10.0</v>
      </c>
      <c r="K8" s="211">
        <v>11.0</v>
      </c>
    </row>
    <row r="9" spans="8:8" ht="18.75" customHeight="1">
      <c r="A9" s="101"/>
      <c r="B9" s="133"/>
      <c r="C9" s="101"/>
      <c r="D9" s="101"/>
      <c r="E9" s="101"/>
      <c r="F9" s="101"/>
      <c r="G9" s="101"/>
      <c r="H9" s="12"/>
      <c r="I9" s="12"/>
      <c r="J9" s="12"/>
      <c r="K9" s="12"/>
    </row>
    <row r="10" spans="8:8" ht="18.75" customHeight="1">
      <c r="A10" s="133"/>
      <c r="B10" s="133"/>
      <c r="C10" s="133"/>
      <c r="D10" s="133"/>
      <c r="E10" s="133"/>
      <c r="F10" s="133"/>
      <c r="G10" s="133"/>
      <c r="H10" s="12"/>
      <c r="I10" s="12"/>
      <c r="J10" s="12"/>
      <c r="K10" s="12"/>
    </row>
    <row r="11" spans="8:8" ht="18.75" customHeight="1">
      <c r="A11" s="135" t="s">
        <v>117</v>
      </c>
      <c r="B11" s="148"/>
      <c r="C11" s="148"/>
      <c r="D11" s="148"/>
      <c r="E11" s="148"/>
      <c r="F11" s="148"/>
      <c r="G11" s="149"/>
      <c r="H11" s="12"/>
      <c r="I11" s="12"/>
      <c r="J11" s="12"/>
      <c r="K11" s="12"/>
    </row>
    <row r="12" spans="8:8">
      <c r="B12" t="s">
        <v>374</v>
      </c>
    </row>
  </sheetData>
  <mergeCells count="15">
    <mergeCell ref="A3:K3"/>
    <mergeCell ref="A4:G4"/>
    <mergeCell ref="I5:K5"/>
    <mergeCell ref="H5:H7"/>
    <mergeCell ref="I6:I7"/>
    <mergeCell ref="J6:J7"/>
    <mergeCell ref="K6:K7"/>
    <mergeCell ref="A11:G11"/>
    <mergeCell ref="A5:A7"/>
    <mergeCell ref="B5:B7"/>
    <mergeCell ref="C5:C7"/>
    <mergeCell ref="D5:D7"/>
    <mergeCell ref="E5:E7"/>
    <mergeCell ref="F5:F7"/>
    <mergeCell ref="G5:G7"/>
  </mergeCells>
  <printOptions horizontalCentered="1"/>
  <pageMargins left="0.39" right="0.39" top="0.58" bottom="0.58" header="0.5" footer="0.5"/>
  <pageSetup paperSize="9" scale="57" orientation="landscape"/>
</worksheet>
</file>

<file path=xl/worksheets/sheet1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2"/>
  <sheetViews>
    <sheetView workbookViewId="0" topLeftCell="C1" showZeros="0">
      <pane ySplit="1" topLeftCell="A2" state="frozen" activePane="bottomLeft"/>
      <selection pane="bottomLeft" activeCell="A1" sqref="A1"/>
    </sheetView>
  </sheetViews>
  <sheetFormatPr defaultRowHeight="14.25" customHeight="1" defaultColWidth="9"/>
  <cols>
    <col min="1" max="1" customWidth="1" width="29.417969" style="0"/>
    <col min="2" max="2" customWidth="1" width="23.140625" style="0"/>
    <col min="3" max="3" customWidth="1" width="31.570312" style="0"/>
    <col min="4" max="4" customWidth="1" width="20.417969" style="0"/>
    <col min="5" max="7" customWidth="1" width="23.84375" style="0"/>
  </cols>
  <sheetData>
    <row r="1" spans="8:8" ht="14.25" customHeight="1">
      <c r="A1" s="1"/>
      <c r="B1" s="1"/>
      <c r="C1" s="1"/>
      <c r="D1" s="1"/>
      <c r="E1" s="1"/>
      <c r="F1" s="1"/>
      <c r="G1" s="1"/>
    </row>
    <row r="2" spans="8:8" ht="15.0" customHeight="1">
      <c r="A2" s="54"/>
      <c r="B2" s="54"/>
      <c r="C2" s="54"/>
      <c r="D2" s="139"/>
      <c r="E2" s="138"/>
      <c r="F2" s="138"/>
      <c r="G2" s="210" t="s">
        <v>369</v>
      </c>
    </row>
    <row r="3" spans="8:8" ht="36.75" customHeight="1">
      <c r="A3" s="3" t="str">
        <f>"2025"&amp;"年部门项目中期规划预算表"</f>
        <v>2025年部门项目中期规划预算表</v>
      </c>
      <c r="B3" s="122"/>
      <c r="C3" s="122"/>
      <c r="D3" s="122"/>
      <c r="E3" s="122"/>
      <c r="F3" s="122"/>
      <c r="G3" s="122"/>
    </row>
    <row r="4" spans="8:8" ht="18.75" customHeight="1">
      <c r="A4" s="79" t="str">
        <f>"单位名称："&amp;"沧源佤族自治县科学技术协会"</f>
        <v>单位名称：沧源佤族自治县科学技术协会</v>
      </c>
      <c r="B4" s="140"/>
      <c r="C4" s="140"/>
      <c r="D4" s="140"/>
      <c r="E4" s="141"/>
      <c r="F4" s="141"/>
      <c r="G4" s="210" t="s">
        <v>166</v>
      </c>
    </row>
    <row r="5" spans="8:8" ht="18.75" customHeight="1">
      <c r="A5" s="62" t="s">
        <v>248</v>
      </c>
      <c r="B5" s="62" t="s">
        <v>247</v>
      </c>
      <c r="C5" s="62" t="s">
        <v>181</v>
      </c>
      <c r="D5" s="142" t="s">
        <v>370</v>
      </c>
      <c r="E5" s="7" t="s">
        <v>59</v>
      </c>
      <c r="F5" s="65"/>
      <c r="G5" s="8"/>
    </row>
    <row r="6" spans="8:8" ht="18.75" customHeight="1">
      <c r="A6" s="126"/>
      <c r="B6" s="126"/>
      <c r="C6" s="126"/>
      <c r="D6" s="143"/>
      <c r="E6" s="62" t="str">
        <f>"2025"&amp;"年"</f>
        <v>2025年</v>
      </c>
      <c r="F6" s="62" t="str">
        <f>"2025"+1&amp;"年"</f>
        <v>2026年</v>
      </c>
      <c r="G6" s="142" t="str">
        <f>"2025"+2&amp;"年"</f>
        <v>2027年</v>
      </c>
    </row>
    <row r="7" spans="8:8" ht="18.75" customHeight="1">
      <c r="A7" s="112"/>
      <c r="B7" s="112"/>
      <c r="C7" s="112"/>
      <c r="D7" s="66"/>
      <c r="E7" s="112" t="s">
        <v>58</v>
      </c>
      <c r="F7" s="112"/>
      <c r="G7" s="66"/>
    </row>
    <row r="8" spans="8:8" ht="18.75" customHeight="1">
      <c r="A8" s="47">
        <v>1.0</v>
      </c>
      <c r="B8" s="47">
        <v>2.0</v>
      </c>
      <c r="C8" s="47">
        <v>3.0</v>
      </c>
      <c r="D8" s="47">
        <v>4.0</v>
      </c>
      <c r="E8" s="47">
        <v>5.0</v>
      </c>
      <c r="F8" s="47">
        <v>6.0</v>
      </c>
      <c r="G8" s="211">
        <v>7.0</v>
      </c>
    </row>
    <row r="9" spans="8:8" ht="18.75" customHeight="1">
      <c r="A9" s="133" t="s">
        <v>71</v>
      </c>
      <c r="B9" s="82"/>
      <c r="C9" s="82"/>
      <c r="D9" s="133"/>
      <c r="E9" s="12">
        <v>320000.0</v>
      </c>
      <c r="F9" s="12"/>
      <c r="G9" s="12"/>
    </row>
    <row r="10" spans="8:8" ht="18.75" customHeight="1">
      <c r="A10" s="212" t="s">
        <v>71</v>
      </c>
      <c r="B10" s="133"/>
      <c r="C10" s="133"/>
      <c r="D10" s="133"/>
      <c r="E10" s="12">
        <v>320000.0</v>
      </c>
      <c r="F10" s="12"/>
      <c r="G10" s="12"/>
    </row>
    <row r="11" spans="8:8" ht="18.75" customHeight="1">
      <c r="A11" s="134"/>
      <c r="B11" s="133" t="s">
        <v>371</v>
      </c>
      <c r="C11" s="133" t="s">
        <v>253</v>
      </c>
      <c r="D11" s="133" t="s">
        <v>372</v>
      </c>
      <c r="E11" s="12">
        <v>320000.0</v>
      </c>
      <c r="F11" s="12"/>
      <c r="G11" s="12"/>
    </row>
    <row r="12" spans="8:8" ht="18.75" customHeight="1">
      <c r="A12" s="207" t="s">
        <v>56</v>
      </c>
      <c r="B12" s="213" t="s">
        <v>373</v>
      </c>
      <c r="C12" s="213"/>
      <c r="D12" s="214"/>
      <c r="E12" s="12">
        <v>320000.0</v>
      </c>
      <c r="F12" s="12"/>
      <c r="G12" s="12"/>
    </row>
  </sheetData>
  <mergeCells count="11">
    <mergeCell ref="A3:G3"/>
    <mergeCell ref="A4:D4"/>
    <mergeCell ref="E5:G5"/>
    <mergeCell ref="E6:E7"/>
    <mergeCell ref="F6:F7"/>
    <mergeCell ref="G6:G7"/>
    <mergeCell ref="A12:D12"/>
    <mergeCell ref="A5:A7"/>
    <mergeCell ref="B5:B7"/>
    <mergeCell ref="C5:C7"/>
    <mergeCell ref="D5:D7"/>
  </mergeCells>
  <printOptions horizontalCentered="1"/>
  <pageMargins left="0.39" right="0.39" top="0.58" bottom="0.58" header="0.5" footer="0.5"/>
  <pageSetup paperSize="9" scale="57" orientation="landscape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T11"/>
  <sheetViews>
    <sheetView workbookViewId="0" topLeftCell="O1" showZeros="0">
      <pane ySplit="1" topLeftCell="A3" state="frozen" activePane="bottomLeft"/>
      <selection pane="bottomLeft" activeCell="A1" sqref="A1"/>
    </sheetView>
  </sheetViews>
  <sheetFormatPr defaultRowHeight="14.25" customHeight="1" defaultColWidth="9"/>
  <cols>
    <col min="1" max="1" customWidth="1" width="21.140625" style="0"/>
    <col min="2" max="2" customWidth="1" width="35.285156" style="0"/>
    <col min="3" max="8" customWidth="1" width="20.417969" style="0"/>
    <col min="9" max="11" customWidth="1" width="20.570312" style="0"/>
    <col min="12" max="12" customWidth="1" width="20.417969" style="0"/>
    <col min="13" max="13" customWidth="1" width="20.570312" style="0"/>
    <col min="14" max="19" customWidth="1" width="20.417969" style="0"/>
  </cols>
  <sheetData>
    <row r="1" spans="8:8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8:8" ht="15.0" customHeight="1">
      <c r="J2" s="24"/>
      <c r="O2" s="25"/>
      <c r="P2" s="25"/>
      <c r="Q2" s="25"/>
      <c r="R2" s="25"/>
      <c r="S2" s="26" t="s">
        <v>53</v>
      </c>
    </row>
    <row r="3" spans="8:8" ht="57.75" customHeight="1">
      <c r="A3" s="27" t="str">
        <f>"2025"&amp;"年部门收入预算表"</f>
        <v>2025年部门收入预算表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9"/>
      <c r="P3" s="29"/>
      <c r="Q3" s="29"/>
      <c r="R3" s="29"/>
      <c r="S3" s="29"/>
    </row>
    <row r="4" spans="8:8" ht="18.75" customHeight="1">
      <c r="A4" s="5" t="str">
        <f>"单位名称："&amp;"沧源佤族自治县科学技术协会"</f>
        <v>单位名称：沧源佤族自治县科学技术协会</v>
      </c>
      <c r="B4" s="30"/>
      <c r="C4" s="30"/>
      <c r="D4" s="30"/>
      <c r="E4" s="30"/>
      <c r="F4" s="30"/>
      <c r="G4" s="30"/>
      <c r="H4" s="30"/>
      <c r="I4" s="30"/>
      <c r="J4" s="31"/>
      <c r="K4" s="30"/>
      <c r="L4" s="30"/>
      <c r="M4" s="30"/>
      <c r="N4" s="30"/>
      <c r="O4" s="31"/>
      <c r="P4" s="31"/>
      <c r="Q4" s="31"/>
      <c r="R4" s="31"/>
      <c r="S4" s="26" t="s">
        <v>1</v>
      </c>
    </row>
    <row r="5" spans="8:8" ht="18.75" customHeight="1">
      <c r="A5" s="32" t="s">
        <v>54</v>
      </c>
      <c r="B5" s="33" t="s">
        <v>55</v>
      </c>
      <c r="C5" s="33" t="s">
        <v>56</v>
      </c>
      <c r="D5" s="34" t="s">
        <v>57</v>
      </c>
      <c r="E5" s="35"/>
      <c r="F5" s="35"/>
      <c r="G5" s="35"/>
      <c r="H5" s="35"/>
      <c r="I5" s="35"/>
      <c r="J5" s="36"/>
      <c r="K5" s="35"/>
      <c r="L5" s="35"/>
      <c r="M5" s="35"/>
      <c r="N5" s="37"/>
      <c r="O5" s="34" t="s">
        <v>46</v>
      </c>
      <c r="P5" s="34"/>
      <c r="Q5" s="34"/>
      <c r="R5" s="34"/>
      <c r="S5" s="38"/>
    </row>
    <row r="6" spans="8:8" ht="18.75" customHeight="1">
      <c r="A6" s="39"/>
      <c r="B6" s="40"/>
      <c r="C6" s="40"/>
      <c r="D6" s="41" t="s">
        <v>58</v>
      </c>
      <c r="E6" s="41" t="s">
        <v>59</v>
      </c>
      <c r="F6" s="41" t="s">
        <v>60</v>
      </c>
      <c r="G6" s="41" t="s">
        <v>61</v>
      </c>
      <c r="H6" s="41" t="s">
        <v>62</v>
      </c>
      <c r="I6" s="42" t="s">
        <v>63</v>
      </c>
      <c r="J6" s="42"/>
      <c r="K6" s="42"/>
      <c r="L6" s="42"/>
      <c r="M6" s="42"/>
      <c r="N6" s="43"/>
      <c r="O6" s="41" t="s">
        <v>58</v>
      </c>
      <c r="P6" s="41" t="s">
        <v>59</v>
      </c>
      <c r="Q6" s="41" t="s">
        <v>60</v>
      </c>
      <c r="R6" s="41" t="s">
        <v>61</v>
      </c>
      <c r="S6" s="41" t="s">
        <v>64</v>
      </c>
    </row>
    <row r="7" spans="8:8" ht="18.75" customHeight="1">
      <c r="A7" s="44"/>
      <c r="B7" s="45"/>
      <c r="C7" s="45"/>
      <c r="D7" s="43"/>
      <c r="E7" s="43"/>
      <c r="F7" s="43"/>
      <c r="G7" s="43"/>
      <c r="H7" s="43"/>
      <c r="I7" s="45" t="s">
        <v>58</v>
      </c>
      <c r="J7" s="45" t="s">
        <v>65</v>
      </c>
      <c r="K7" s="45" t="s">
        <v>66</v>
      </c>
      <c r="L7" s="45" t="s">
        <v>67</v>
      </c>
      <c r="M7" s="45" t="s">
        <v>68</v>
      </c>
      <c r="N7" s="45" t="s">
        <v>69</v>
      </c>
      <c r="O7" s="46"/>
      <c r="P7" s="46"/>
      <c r="Q7" s="46"/>
      <c r="R7" s="46"/>
      <c r="S7" s="43"/>
    </row>
    <row r="8" spans="8:8" ht="18.75" customHeight="1">
      <c r="A8" s="47">
        <v>1.0</v>
      </c>
      <c r="B8" s="47">
        <v>2.0</v>
      </c>
      <c r="C8" s="47">
        <v>3.0</v>
      </c>
      <c r="D8" s="47">
        <v>4.0</v>
      </c>
      <c r="E8" s="47">
        <v>5.0</v>
      </c>
      <c r="F8" s="47">
        <v>6.0</v>
      </c>
      <c r="G8" s="47">
        <v>7.0</v>
      </c>
      <c r="H8" s="47">
        <v>8.0</v>
      </c>
      <c r="I8" s="47">
        <v>9.0</v>
      </c>
      <c r="J8" s="47">
        <v>10.0</v>
      </c>
      <c r="K8" s="47">
        <v>11.0</v>
      </c>
      <c r="L8" s="47">
        <v>12.0</v>
      </c>
      <c r="M8" s="47">
        <v>13.0</v>
      </c>
      <c r="N8" s="47">
        <v>14.0</v>
      </c>
      <c r="O8" s="47">
        <v>15.0</v>
      </c>
      <c r="P8" s="47">
        <v>16.0</v>
      </c>
      <c r="Q8" s="47">
        <v>17.0</v>
      </c>
      <c r="R8" s="47">
        <v>18.0</v>
      </c>
      <c r="S8" s="47">
        <v>19.0</v>
      </c>
    </row>
    <row r="9" spans="8:8" ht="18.75" customHeight="1">
      <c r="A9" s="48" t="s">
        <v>70</v>
      </c>
      <c r="B9" s="49" t="s">
        <v>71</v>
      </c>
      <c r="C9" s="12">
        <v>1701367.86</v>
      </c>
      <c r="D9" s="12">
        <v>1701367.86</v>
      </c>
      <c r="E9" s="12">
        <v>1701367.86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8:8" ht="18.75" customHeight="1">
      <c r="A10" s="50" t="s">
        <v>72</v>
      </c>
      <c r="B10" s="51" t="s">
        <v>71</v>
      </c>
      <c r="C10" s="12">
        <v>1701367.86</v>
      </c>
      <c r="D10" s="12">
        <v>1701367.86</v>
      </c>
      <c r="E10" s="12">
        <v>1701367.86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8:8" ht="18.75" customHeight="1">
      <c r="A11" s="52" t="s">
        <v>56</v>
      </c>
      <c r="B11" s="53"/>
      <c r="C11" s="12">
        <v>1701367.86</v>
      </c>
      <c r="D11" s="12">
        <v>1701367.86</v>
      </c>
      <c r="E11" s="12">
        <v>1701367.86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</sheetData>
  <mergeCells count="19">
    <mergeCell ref="A3:S3"/>
    <mergeCell ref="E6:E7"/>
    <mergeCell ref="A4:D4"/>
    <mergeCell ref="D5:N5"/>
    <mergeCell ref="O5:S5"/>
    <mergeCell ref="I6:N6"/>
    <mergeCell ref="A11:B11"/>
    <mergeCell ref="A5:A7"/>
    <mergeCell ref="O6:O7"/>
    <mergeCell ref="F6:F7"/>
    <mergeCell ref="H6:H7"/>
    <mergeCell ref="P6:P7"/>
    <mergeCell ref="B5:B7"/>
    <mergeCell ref="C5:C7"/>
    <mergeCell ref="G6:G7"/>
    <mergeCell ref="D6:D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P24"/>
  <sheetViews>
    <sheetView workbookViewId="0" topLeftCell="D1" showZeros="0">
      <pane ySplit="1" topLeftCell="A2" state="frozen" activePane="bottomLeft"/>
      <selection pane="bottomLeft" activeCell="A1" sqref="A1"/>
    </sheetView>
  </sheetViews>
  <sheetFormatPr defaultRowHeight="14.25" customHeight="1" defaultColWidth="9"/>
  <cols>
    <col min="1" max="1" customWidth="1" width="14.285156" style="0"/>
    <col min="2" max="2" customWidth="1" width="37.710938" style="0"/>
    <col min="3" max="6" customWidth="1" width="19.140625" style="0"/>
    <col min="7" max="8" customWidth="1" width="19.0" style="0"/>
    <col min="9" max="9" customWidth="1" width="18.84375" style="0"/>
    <col min="10" max="11" customWidth="1" width="19.0" style="0"/>
    <col min="12" max="14" customWidth="1" width="18.84375" style="0"/>
    <col min="15" max="15" customWidth="1" width="19.0" style="0"/>
  </cols>
  <sheetData>
    <row r="1" spans="8:8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8:8" ht="15.0" customHeight="1">
      <c r="A2" s="54"/>
      <c r="B2" s="54"/>
      <c r="C2" s="54"/>
      <c r="D2" s="55"/>
      <c r="E2" s="54"/>
      <c r="F2" s="54"/>
      <c r="G2" s="54"/>
      <c r="H2" s="55"/>
      <c r="I2" s="54"/>
      <c r="J2" s="55"/>
      <c r="K2" s="54"/>
      <c r="L2" s="54"/>
      <c r="M2" s="54"/>
      <c r="N2" s="54"/>
      <c r="O2" s="2" t="s">
        <v>73</v>
      </c>
    </row>
    <row r="3" spans="8:8" ht="42.0" customHeight="1">
      <c r="A3" s="3" t="str">
        <f>"2025"&amp;"年部门支出预算表"</f>
        <v>2025年部门支出预算表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8:8" ht="18.75" customHeight="1">
      <c r="A4" s="57" t="str">
        <f>"单位名称："&amp;"沧源佤族自治县科学技术协会"</f>
        <v>单位名称：沧源佤族自治县科学技术协会</v>
      </c>
      <c r="B4" s="58"/>
      <c r="C4" s="59"/>
      <c r="D4" s="60"/>
      <c r="E4" s="59"/>
      <c r="F4" s="59"/>
      <c r="G4" s="59"/>
      <c r="H4" s="60"/>
      <c r="I4" s="59"/>
      <c r="J4" s="60"/>
      <c r="K4" s="59"/>
      <c r="L4" s="59"/>
      <c r="M4" s="61"/>
      <c r="N4" s="61"/>
      <c r="O4" s="2" t="s">
        <v>1</v>
      </c>
    </row>
    <row r="5" spans="8:8" ht="18.75" customHeight="1">
      <c r="A5" s="62" t="s">
        <v>74</v>
      </c>
      <c r="B5" s="62" t="s">
        <v>75</v>
      </c>
      <c r="C5" s="62" t="s">
        <v>56</v>
      </c>
      <c r="D5" s="7" t="s">
        <v>59</v>
      </c>
      <c r="E5" s="63" t="s">
        <v>76</v>
      </c>
      <c r="F5" s="64" t="s">
        <v>77</v>
      </c>
      <c r="G5" s="62" t="s">
        <v>60</v>
      </c>
      <c r="H5" s="62" t="s">
        <v>61</v>
      </c>
      <c r="I5" s="62" t="s">
        <v>78</v>
      </c>
      <c r="J5" s="7" t="s">
        <v>79</v>
      </c>
      <c r="K5" s="65"/>
      <c r="L5" s="65"/>
      <c r="M5" s="65"/>
      <c r="N5" s="65"/>
      <c r="O5" s="8"/>
    </row>
    <row r="6" spans="8:8" ht="30.0" customHeight="1">
      <c r="A6" s="66"/>
      <c r="B6" s="66"/>
      <c r="C6" s="66"/>
      <c r="D6" s="67" t="s">
        <v>58</v>
      </c>
      <c r="E6" s="68" t="s">
        <v>76</v>
      </c>
      <c r="F6" s="68" t="s">
        <v>77</v>
      </c>
      <c r="G6" s="66"/>
      <c r="H6" s="66"/>
      <c r="I6" s="66"/>
      <c r="J6" s="67" t="s">
        <v>58</v>
      </c>
      <c r="K6" s="69" t="s">
        <v>80</v>
      </c>
      <c r="L6" s="69" t="s">
        <v>81</v>
      </c>
      <c r="M6" s="69" t="s">
        <v>82</v>
      </c>
      <c r="N6" s="69" t="s">
        <v>83</v>
      </c>
      <c r="O6" s="69" t="s">
        <v>84</v>
      </c>
    </row>
    <row r="7" spans="8:8" ht="18.75" customHeight="1">
      <c r="A7" s="70">
        <v>1.0</v>
      </c>
      <c r="B7" s="70">
        <v>2.0</v>
      </c>
      <c r="C7" s="67">
        <v>3.0</v>
      </c>
      <c r="D7" s="67">
        <v>4.0</v>
      </c>
      <c r="E7" s="67">
        <v>5.0</v>
      </c>
      <c r="F7" s="67">
        <v>6.0</v>
      </c>
      <c r="G7" s="67">
        <v>7.0</v>
      </c>
      <c r="H7" s="67">
        <v>8.0</v>
      </c>
      <c r="I7" s="67">
        <v>9.0</v>
      </c>
      <c r="J7" s="67">
        <v>10.0</v>
      </c>
      <c r="K7" s="67">
        <v>11.0</v>
      </c>
      <c r="L7" s="67">
        <v>12.0</v>
      </c>
      <c r="M7" s="67">
        <v>13.0</v>
      </c>
      <c r="N7" s="67">
        <v>14.0</v>
      </c>
      <c r="O7" s="67">
        <v>15.0</v>
      </c>
    </row>
    <row r="8" spans="8:8" ht="18.75" customHeight="1">
      <c r="A8" s="11" t="s">
        <v>85</v>
      </c>
      <c r="B8" s="71" t="s">
        <v>86</v>
      </c>
      <c r="C8" s="12">
        <v>1309864.94</v>
      </c>
      <c r="D8" s="12">
        <v>1309864.94</v>
      </c>
      <c r="E8" s="12">
        <v>989864.94</v>
      </c>
      <c r="F8" s="12">
        <v>320000.0</v>
      </c>
      <c r="G8" s="12"/>
      <c r="H8" s="12"/>
      <c r="I8" s="12"/>
      <c r="J8" s="12"/>
      <c r="K8" s="12"/>
      <c r="L8" s="12"/>
      <c r="M8" s="12"/>
      <c r="N8" s="12"/>
      <c r="O8" s="12"/>
    </row>
    <row r="9" spans="8:8" ht="18.75" customHeight="1">
      <c r="A9" s="72" t="s">
        <v>87</v>
      </c>
      <c r="B9" s="73" t="s">
        <v>88</v>
      </c>
      <c r="C9" s="12">
        <v>1309864.94</v>
      </c>
      <c r="D9" s="12">
        <v>1309864.94</v>
      </c>
      <c r="E9" s="12">
        <v>989864.94</v>
      </c>
      <c r="F9" s="12">
        <v>320000.0</v>
      </c>
      <c r="G9" s="12"/>
      <c r="H9" s="12"/>
      <c r="I9" s="12"/>
      <c r="J9" s="12"/>
      <c r="K9" s="12"/>
      <c r="L9" s="12"/>
      <c r="M9" s="12"/>
      <c r="N9" s="12"/>
      <c r="O9" s="12"/>
    </row>
    <row r="10" spans="8:8" ht="18.75" customHeight="1">
      <c r="A10" s="74" t="s">
        <v>89</v>
      </c>
      <c r="B10" s="75" t="s">
        <v>90</v>
      </c>
      <c r="C10" s="12">
        <v>989864.94</v>
      </c>
      <c r="D10" s="12">
        <v>989864.94</v>
      </c>
      <c r="E10" s="12">
        <v>989864.94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8:8" ht="18.75" customHeight="1">
      <c r="A11" s="74" t="s">
        <v>91</v>
      </c>
      <c r="B11" s="75" t="s">
        <v>92</v>
      </c>
      <c r="C11" s="12">
        <v>320000.0</v>
      </c>
      <c r="D11" s="12">
        <v>320000.0</v>
      </c>
      <c r="E11" s="12"/>
      <c r="F11" s="12">
        <v>320000.0</v>
      </c>
      <c r="G11" s="12"/>
      <c r="H11" s="12"/>
      <c r="I11" s="12"/>
      <c r="J11" s="12"/>
      <c r="K11" s="12"/>
      <c r="L11" s="12"/>
      <c r="M11" s="12"/>
      <c r="N11" s="12"/>
      <c r="O11" s="12"/>
    </row>
    <row r="12" spans="8:8" ht="18.75" customHeight="1">
      <c r="A12" s="11" t="s">
        <v>93</v>
      </c>
      <c r="B12" s="71" t="s">
        <v>94</v>
      </c>
      <c r="C12" s="12">
        <v>249815.0</v>
      </c>
      <c r="D12" s="12">
        <v>249815.0</v>
      </c>
      <c r="E12" s="12">
        <v>249815.0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8:8" ht="18.75" customHeight="1">
      <c r="A13" s="72" t="s">
        <v>95</v>
      </c>
      <c r="B13" s="73" t="s">
        <v>96</v>
      </c>
      <c r="C13" s="12">
        <v>249815.0</v>
      </c>
      <c r="D13" s="12">
        <v>249815.0</v>
      </c>
      <c r="E13" s="12">
        <v>249815.0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8:8" ht="18.75" customHeight="1">
      <c r="A14" s="74" t="s">
        <v>97</v>
      </c>
      <c r="B14" s="75" t="s">
        <v>98</v>
      </c>
      <c r="C14" s="12">
        <v>128227.8</v>
      </c>
      <c r="D14" s="12">
        <v>128227.8</v>
      </c>
      <c r="E14" s="12">
        <v>128227.8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8:8" ht="18.75" customHeight="1">
      <c r="A15" s="74" t="s">
        <v>99</v>
      </c>
      <c r="B15" s="75" t="s">
        <v>100</v>
      </c>
      <c r="C15" s="12">
        <v>121587.2</v>
      </c>
      <c r="D15" s="12">
        <v>121587.2</v>
      </c>
      <c r="E15" s="12">
        <v>121587.2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</row>
    <row r="16" spans="8:8" ht="18.75" customHeight="1">
      <c r="A16" s="11" t="s">
        <v>101</v>
      </c>
      <c r="B16" s="71" t="s">
        <v>102</v>
      </c>
      <c r="C16" s="12">
        <v>50497.52</v>
      </c>
      <c r="D16" s="12">
        <v>50497.52</v>
      </c>
      <c r="E16" s="12">
        <v>50497.52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</row>
    <row r="17" spans="8:8" ht="18.75" customHeight="1">
      <c r="A17" s="72" t="s">
        <v>103</v>
      </c>
      <c r="B17" s="73" t="s">
        <v>104</v>
      </c>
      <c r="C17" s="12">
        <v>50497.52</v>
      </c>
      <c r="D17" s="12">
        <v>50497.52</v>
      </c>
      <c r="E17" s="12">
        <v>50497.52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</row>
    <row r="18" spans="8:8" ht="18.75" customHeight="1">
      <c r="A18" s="74" t="s">
        <v>105</v>
      </c>
      <c r="B18" s="75" t="s">
        <v>106</v>
      </c>
      <c r="C18" s="12">
        <v>40012.12</v>
      </c>
      <c r="D18" s="12">
        <v>40012.12</v>
      </c>
      <c r="E18" s="12">
        <v>40012.12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</row>
    <row r="19" spans="8:8" ht="18.75" customHeight="1">
      <c r="A19" s="74" t="s">
        <v>107</v>
      </c>
      <c r="B19" s="75" t="s">
        <v>108</v>
      </c>
      <c r="C19" s="12">
        <v>6001.56</v>
      </c>
      <c r="D19" s="12">
        <v>6001.56</v>
      </c>
      <c r="E19" s="12">
        <v>6001.56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</row>
    <row r="20" spans="8:8" ht="18.75" customHeight="1">
      <c r="A20" s="74" t="s">
        <v>109</v>
      </c>
      <c r="B20" s="75" t="s">
        <v>110</v>
      </c>
      <c r="C20" s="12">
        <v>4483.84</v>
      </c>
      <c r="D20" s="12">
        <v>4483.84</v>
      </c>
      <c r="E20" s="12">
        <v>4483.84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</row>
    <row r="21" spans="8:8" ht="18.75" customHeight="1">
      <c r="A21" s="11" t="s">
        <v>111</v>
      </c>
      <c r="B21" s="71" t="s">
        <v>112</v>
      </c>
      <c r="C21" s="12">
        <v>91190.4</v>
      </c>
      <c r="D21" s="12">
        <v>91190.4</v>
      </c>
      <c r="E21" s="12">
        <v>91190.4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</row>
    <row r="22" spans="8:8" ht="18.75" customHeight="1">
      <c r="A22" s="72" t="s">
        <v>113</v>
      </c>
      <c r="B22" s="73" t="s">
        <v>114</v>
      </c>
      <c r="C22" s="12">
        <v>91190.4</v>
      </c>
      <c r="D22" s="12">
        <v>91190.4</v>
      </c>
      <c r="E22" s="12">
        <v>91190.4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</row>
    <row r="23" spans="8:8" ht="18.75" customHeight="1">
      <c r="A23" s="74" t="s">
        <v>115</v>
      </c>
      <c r="B23" s="75" t="s">
        <v>116</v>
      </c>
      <c r="C23" s="12">
        <v>91190.4</v>
      </c>
      <c r="D23" s="12">
        <v>91190.4</v>
      </c>
      <c r="E23" s="12">
        <v>91190.4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</row>
    <row r="24" spans="8:8" ht="18.75" customHeight="1">
      <c r="A24" s="76" t="s">
        <v>117</v>
      </c>
      <c r="B24" s="77" t="s">
        <v>117</v>
      </c>
      <c r="C24" s="12">
        <v>1701367.86</v>
      </c>
      <c r="D24" s="12">
        <v>1701367.86</v>
      </c>
      <c r="E24" s="12">
        <v>1381367.86</v>
      </c>
      <c r="F24" s="12">
        <v>320000.0</v>
      </c>
      <c r="G24" s="12"/>
      <c r="H24" s="12"/>
      <c r="I24" s="12"/>
      <c r="J24" s="12"/>
      <c r="K24" s="12"/>
      <c r="L24" s="12"/>
      <c r="M24" s="12"/>
      <c r="N24" s="12"/>
      <c r="O24" s="12"/>
    </row>
  </sheetData>
  <mergeCells count="11">
    <mergeCell ref="A3:O3"/>
    <mergeCell ref="A4:L4"/>
    <mergeCell ref="A5:A6"/>
    <mergeCell ref="B5:B6"/>
    <mergeCell ref="C5:C6"/>
    <mergeCell ref="G5:G6"/>
    <mergeCell ref="H5:H6"/>
    <mergeCell ref="I5:I6"/>
    <mergeCell ref="D5:F5"/>
    <mergeCell ref="J5:O5"/>
    <mergeCell ref="A24:B24"/>
  </mergeCells>
  <printOptions horizontalCentered="1"/>
  <pageMargins left="0.39" right="0.39" top="0.51" bottom="0.51" header="0.31" footer="0.31"/>
  <pageSetup paperSize="9" scale="58" orientation="landscape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E37"/>
  <sheetViews>
    <sheetView workbookViewId="0" topLeftCell="C1" showZeros="0">
      <pane ySplit="1" topLeftCell="A2" state="frozen" activePane="bottomLeft"/>
      <selection pane="bottomLeft" activeCell="A1" sqref="A1"/>
    </sheetView>
  </sheetViews>
  <sheetFormatPr defaultRowHeight="14.25" customHeight="1" defaultColWidth="9"/>
  <cols>
    <col min="1" max="1" customWidth="1" width="39.285156" style="0"/>
    <col min="2" max="2" customWidth="1" width="30.84375" style="0"/>
    <col min="3" max="3" customWidth="1" width="35.84375" style="0"/>
    <col min="4" max="4" customWidth="1" width="29.84375" style="0"/>
  </cols>
  <sheetData>
    <row r="1" spans="8:8" ht="14.25" customHeight="1">
      <c r="A1" s="1"/>
      <c r="B1" s="1"/>
      <c r="C1" s="1"/>
      <c r="D1" s="1"/>
    </row>
    <row r="2" spans="8:8" ht="15.0" customHeight="1">
      <c r="A2" s="54"/>
      <c r="B2" s="54"/>
      <c r="C2" s="54"/>
      <c r="D2" s="2" t="s">
        <v>118</v>
      </c>
    </row>
    <row r="3" spans="8:8" ht="36.0" customHeight="1">
      <c r="A3" s="3" t="str">
        <f>"2025"&amp;"年部门财政拨款收支预算总表"</f>
        <v>2025年部门财政拨款收支预算总表</v>
      </c>
      <c r="B3" s="78"/>
      <c r="C3" s="78"/>
      <c r="D3" s="78"/>
    </row>
    <row r="4" spans="8:8" ht="18.75" customHeight="1">
      <c r="A4" s="79" t="str">
        <f>"单位名称："&amp;"沧源佤族自治县科学技术协会"</f>
        <v>单位名称：沧源佤族自治县科学技术协会</v>
      </c>
      <c r="B4" s="80"/>
      <c r="C4" s="80"/>
      <c r="D4" s="2" t="s">
        <v>1</v>
      </c>
    </row>
    <row r="5" spans="8:8" ht="18.75" customHeight="1">
      <c r="A5" s="7" t="s">
        <v>2</v>
      </c>
      <c r="B5" s="8"/>
      <c r="C5" s="7" t="s">
        <v>3</v>
      </c>
      <c r="D5" s="8"/>
    </row>
    <row r="6" spans="8:8" ht="18.75" customHeight="1">
      <c r="A6" s="9" t="s">
        <v>4</v>
      </c>
      <c r="B6" s="81" t="str">
        <f t="shared" si="0" ref="B6:D6">"2025"&amp;"年预算数"</f>
        <v>2025年预算数</v>
      </c>
      <c r="C6" s="9" t="s">
        <v>119</v>
      </c>
      <c r="D6" s="81" t="str">
        <f t="shared" si="0"/>
        <v>2025年预算数</v>
      </c>
    </row>
    <row r="7" spans="8:8" ht="18.75" customHeight="1">
      <c r="A7" s="10"/>
      <c r="B7" s="66"/>
      <c r="C7" s="10"/>
      <c r="D7" s="66"/>
    </row>
    <row r="8" spans="8:8" ht="18.75" customHeight="1">
      <c r="A8" s="71" t="s">
        <v>120</v>
      </c>
      <c r="B8" s="12">
        <v>1701367.86</v>
      </c>
      <c r="C8" s="82" t="s">
        <v>121</v>
      </c>
      <c r="D8" s="12">
        <v>1701367.86</v>
      </c>
    </row>
    <row r="9" spans="8:8" ht="18.75" customHeight="1">
      <c r="A9" s="83" t="s">
        <v>122</v>
      </c>
      <c r="B9" s="12">
        <v>1701367.86</v>
      </c>
      <c r="C9" s="82" t="s">
        <v>123</v>
      </c>
      <c r="D9" s="12"/>
    </row>
    <row r="10" spans="8:8" ht="18.75" customHeight="1">
      <c r="A10" s="83" t="s">
        <v>124</v>
      </c>
      <c r="B10" s="12"/>
      <c r="C10" s="82" t="s">
        <v>125</v>
      </c>
      <c r="D10" s="12"/>
    </row>
    <row r="11" spans="8:8" ht="18.75" customHeight="1">
      <c r="A11" s="83" t="s">
        <v>126</v>
      </c>
      <c r="B11" s="12"/>
      <c r="C11" s="82" t="s">
        <v>127</v>
      </c>
      <c r="D11" s="12"/>
    </row>
    <row r="12" spans="8:8" ht="18.75" customHeight="1">
      <c r="A12" s="84" t="s">
        <v>128</v>
      </c>
      <c r="B12" s="12"/>
      <c r="C12" s="14" t="s">
        <v>129</v>
      </c>
      <c r="D12" s="12"/>
    </row>
    <row r="13" spans="8:8" ht="18.75" customHeight="1">
      <c r="A13" s="85" t="s">
        <v>122</v>
      </c>
      <c r="B13" s="12"/>
      <c r="C13" s="16" t="s">
        <v>130</v>
      </c>
      <c r="D13" s="12"/>
    </row>
    <row r="14" spans="8:8" ht="18.75" customHeight="1">
      <c r="A14" s="85" t="s">
        <v>124</v>
      </c>
      <c r="B14" s="12"/>
      <c r="C14" s="16" t="s">
        <v>131</v>
      </c>
      <c r="D14" s="12">
        <v>1309864.94</v>
      </c>
    </row>
    <row r="15" spans="8:8" ht="18.75" customHeight="1">
      <c r="A15" s="85" t="s">
        <v>126</v>
      </c>
      <c r="B15" s="12"/>
      <c r="C15" s="16" t="s">
        <v>132</v>
      </c>
      <c r="D15" s="12"/>
    </row>
    <row r="16" spans="8:8" ht="18.75" customHeight="1">
      <c r="A16" s="85" t="s">
        <v>26</v>
      </c>
      <c r="B16" s="12"/>
      <c r="C16" s="16" t="s">
        <v>133</v>
      </c>
      <c r="D16" s="12">
        <v>249815.0</v>
      </c>
    </row>
    <row r="17" spans="8:8" ht="18.75" customHeight="1">
      <c r="A17" s="85" t="s">
        <v>26</v>
      </c>
      <c r="B17" s="12" t="s">
        <v>26</v>
      </c>
      <c r="C17" s="16" t="s">
        <v>134</v>
      </c>
      <c r="D17" s="12">
        <v>50497.52</v>
      </c>
    </row>
    <row r="18" spans="8:8" ht="18.75" customHeight="1">
      <c r="A18" s="15" t="s">
        <v>26</v>
      </c>
      <c r="B18" s="12" t="s">
        <v>26</v>
      </c>
      <c r="C18" s="16" t="s">
        <v>135</v>
      </c>
      <c r="D18" s="12"/>
    </row>
    <row r="19" spans="8:8" ht="18.75" customHeight="1">
      <c r="A19" s="15" t="s">
        <v>26</v>
      </c>
      <c r="B19" s="12" t="s">
        <v>26</v>
      </c>
      <c r="C19" s="16" t="s">
        <v>136</v>
      </c>
      <c r="D19" s="12"/>
    </row>
    <row r="20" spans="8:8" ht="18.75" customHeight="1">
      <c r="A20" s="17" t="s">
        <v>26</v>
      </c>
      <c r="B20" s="12" t="s">
        <v>26</v>
      </c>
      <c r="C20" s="16" t="s">
        <v>137</v>
      </c>
      <c r="D20" s="12"/>
    </row>
    <row r="21" spans="8:8" ht="18.75" customHeight="1">
      <c r="A21" s="17" t="s">
        <v>26</v>
      </c>
      <c r="B21" s="12" t="s">
        <v>26</v>
      </c>
      <c r="C21" s="16" t="s">
        <v>138</v>
      </c>
      <c r="D21" s="12"/>
    </row>
    <row r="22" spans="8:8" ht="18.75" customHeight="1">
      <c r="A22" s="17" t="s">
        <v>26</v>
      </c>
      <c r="B22" s="12" t="s">
        <v>26</v>
      </c>
      <c r="C22" s="16" t="s">
        <v>139</v>
      </c>
      <c r="D22" s="12"/>
    </row>
    <row r="23" spans="8:8" ht="18.75" customHeight="1">
      <c r="A23" s="17" t="s">
        <v>26</v>
      </c>
      <c r="B23" s="12" t="s">
        <v>26</v>
      </c>
      <c r="C23" s="16" t="s">
        <v>140</v>
      </c>
      <c r="D23" s="12"/>
    </row>
    <row r="24" spans="8:8" ht="18.75" customHeight="1">
      <c r="A24" s="17" t="s">
        <v>26</v>
      </c>
      <c r="B24" s="12" t="s">
        <v>26</v>
      </c>
      <c r="C24" s="16" t="s">
        <v>141</v>
      </c>
      <c r="D24" s="12"/>
    </row>
    <row r="25" spans="8:8" ht="18.75" customHeight="1">
      <c r="A25" s="17" t="s">
        <v>26</v>
      </c>
      <c r="B25" s="12" t="s">
        <v>26</v>
      </c>
      <c r="C25" s="16" t="s">
        <v>142</v>
      </c>
      <c r="D25" s="12"/>
    </row>
    <row r="26" spans="8:8" ht="18.75" customHeight="1">
      <c r="A26" s="17" t="s">
        <v>26</v>
      </c>
      <c r="B26" s="12" t="s">
        <v>26</v>
      </c>
      <c r="C26" s="16" t="s">
        <v>143</v>
      </c>
      <c r="D26" s="12"/>
    </row>
    <row r="27" spans="8:8" ht="18.75" customHeight="1">
      <c r="A27" s="17" t="s">
        <v>26</v>
      </c>
      <c r="B27" s="12" t="s">
        <v>26</v>
      </c>
      <c r="C27" s="16" t="s">
        <v>144</v>
      </c>
      <c r="D27" s="12">
        <v>91190.4</v>
      </c>
    </row>
    <row r="28" spans="8:8" ht="18.75" customHeight="1">
      <c r="A28" s="17" t="s">
        <v>26</v>
      </c>
      <c r="B28" s="12" t="s">
        <v>26</v>
      </c>
      <c r="C28" s="16" t="s">
        <v>145</v>
      </c>
      <c r="D28" s="12"/>
    </row>
    <row r="29" spans="8:8" ht="18.75" customHeight="1">
      <c r="A29" s="17" t="s">
        <v>26</v>
      </c>
      <c r="B29" s="12" t="s">
        <v>26</v>
      </c>
      <c r="C29" s="16" t="s">
        <v>146</v>
      </c>
      <c r="D29" s="12"/>
    </row>
    <row r="30" spans="8:8" ht="18.75" customHeight="1">
      <c r="A30" s="17" t="s">
        <v>26</v>
      </c>
      <c r="B30" s="12" t="s">
        <v>26</v>
      </c>
      <c r="C30" s="16" t="s">
        <v>147</v>
      </c>
      <c r="D30" s="12"/>
    </row>
    <row r="31" spans="8:8" ht="18.75" customHeight="1">
      <c r="A31" s="17" t="s">
        <v>26</v>
      </c>
      <c r="B31" s="12" t="s">
        <v>26</v>
      </c>
      <c r="C31" s="16" t="s">
        <v>148</v>
      </c>
      <c r="D31" s="12"/>
    </row>
    <row r="32" spans="8:8" ht="18.75" customHeight="1">
      <c r="A32" s="18" t="s">
        <v>26</v>
      </c>
      <c r="B32" s="12" t="s">
        <v>26</v>
      </c>
      <c r="C32" s="16" t="s">
        <v>149</v>
      </c>
      <c r="D32" s="12"/>
    </row>
    <row r="33" spans="8:8" ht="18.75" customHeight="1">
      <c r="A33" s="18" t="s">
        <v>26</v>
      </c>
      <c r="B33" s="12" t="s">
        <v>26</v>
      </c>
      <c r="C33" s="16" t="s">
        <v>150</v>
      </c>
      <c r="D33" s="12"/>
    </row>
    <row r="34" spans="8:8" ht="18.75" customHeight="1">
      <c r="A34" s="18" t="s">
        <v>26</v>
      </c>
      <c r="B34" s="12" t="s">
        <v>26</v>
      </c>
      <c r="C34" s="16" t="s">
        <v>151</v>
      </c>
      <c r="D34" s="12"/>
    </row>
    <row r="35" spans="8:8" ht="18.75" customHeight="1">
      <c r="A35" s="18"/>
      <c r="B35" s="12"/>
      <c r="C35" s="16" t="s">
        <v>152</v>
      </c>
      <c r="D35" s="12"/>
    </row>
    <row r="36" spans="8:8" ht="18.75" customHeight="1">
      <c r="A36" s="18" t="s">
        <v>26</v>
      </c>
      <c r="B36" s="12" t="s">
        <v>26</v>
      </c>
      <c r="C36" s="16" t="s">
        <v>153</v>
      </c>
      <c r="D36" s="12"/>
    </row>
    <row r="37" spans="8:8" ht="18.75" customHeight="1">
      <c r="A37" s="86" t="s">
        <v>154</v>
      </c>
      <c r="B37" s="20">
        <v>1701367.86</v>
      </c>
      <c r="C37" s="87" t="s">
        <v>52</v>
      </c>
      <c r="D37" s="20">
        <v>1701367.86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24"/>
  <sheetViews>
    <sheetView workbookViewId="0" topLeftCell="E1" showZeros="0">
      <pane ySplit="1" topLeftCell="A6" state="frozen" activePane="bottomLeft"/>
      <selection pane="bottomLeft" activeCell="F23" sqref="F23"/>
    </sheetView>
  </sheetViews>
  <sheetFormatPr defaultRowHeight="14.25" customHeight="1" defaultColWidth="9"/>
  <cols>
    <col min="1" max="1" customWidth="1" width="20.140625" style="0"/>
    <col min="2" max="2" customWidth="1" width="44.0" style="0"/>
    <col min="3" max="3" customWidth="1" width="24.285156" style="0"/>
    <col min="4" max="4" customWidth="1" width="20.417969" style="0"/>
    <col min="5" max="7" customWidth="1" width="24.285156" style="0"/>
  </cols>
  <sheetData>
    <row r="1" spans="8:8" ht="14.25" customHeight="1">
      <c r="A1" s="1"/>
      <c r="B1" s="1"/>
      <c r="C1" s="1"/>
      <c r="D1" s="1"/>
      <c r="E1" s="1"/>
      <c r="F1" s="1"/>
      <c r="G1" s="1"/>
    </row>
    <row r="2" spans="8:8" ht="15.0" customHeight="1">
      <c r="D2" s="88"/>
      <c r="F2" s="89"/>
      <c r="G2" s="2" t="s">
        <v>155</v>
      </c>
    </row>
    <row r="3" spans="8:8" ht="39.0" customHeight="1">
      <c r="A3" s="3" t="str">
        <f>"2025"&amp;"年一般公共预算支出预算表（按功能科目分类）"</f>
        <v>2025年一般公共预算支出预算表（按功能科目分类）</v>
      </c>
      <c r="B3" s="90"/>
      <c r="C3" s="90"/>
      <c r="D3" s="90"/>
      <c r="E3" s="90"/>
      <c r="F3" s="90"/>
      <c r="G3" s="90"/>
    </row>
    <row r="4" spans="8:8" ht="18.0" customHeight="1">
      <c r="A4" s="91" t="str">
        <f>"单位名称："&amp;"沧源佤族自治县科学技术协会"</f>
        <v>单位名称：沧源佤族自治县科学技术协会</v>
      </c>
      <c r="B4" s="92"/>
      <c r="C4" s="60"/>
      <c r="D4" s="60"/>
      <c r="E4" s="60"/>
      <c r="F4" s="93"/>
      <c r="G4" s="2" t="s">
        <v>1</v>
      </c>
    </row>
    <row r="5" spans="8:8" ht="20.25" customHeight="1">
      <c r="A5" s="94" t="s">
        <v>156</v>
      </c>
      <c r="B5" s="95"/>
      <c r="C5" s="81" t="s">
        <v>56</v>
      </c>
      <c r="D5" s="96" t="s">
        <v>76</v>
      </c>
      <c r="E5" s="65"/>
      <c r="F5" s="8"/>
      <c r="G5" s="97" t="s">
        <v>77</v>
      </c>
    </row>
    <row r="6" spans="8:8" ht="20.25" customHeight="1">
      <c r="A6" s="98" t="s">
        <v>74</v>
      </c>
      <c r="B6" s="98" t="s">
        <v>75</v>
      </c>
      <c r="C6" s="10"/>
      <c r="D6" s="67" t="s">
        <v>58</v>
      </c>
      <c r="E6" s="67" t="s">
        <v>157</v>
      </c>
      <c r="F6" s="67" t="s">
        <v>158</v>
      </c>
      <c r="G6" s="99"/>
    </row>
    <row r="7" spans="8:8" ht="19.5" customHeight="1">
      <c r="A7" s="98" t="s">
        <v>159</v>
      </c>
      <c r="B7" s="98" t="s">
        <v>160</v>
      </c>
      <c r="C7" s="98" t="s">
        <v>161</v>
      </c>
      <c r="D7" s="67">
        <v>4.0</v>
      </c>
      <c r="E7" s="100" t="s">
        <v>162</v>
      </c>
      <c r="F7" s="100" t="s">
        <v>163</v>
      </c>
      <c r="G7" s="98" t="s">
        <v>164</v>
      </c>
    </row>
    <row r="8" spans="8:8" ht="18.0" customHeight="1">
      <c r="A8" s="101" t="s">
        <v>85</v>
      </c>
      <c r="B8" s="101" t="s">
        <v>86</v>
      </c>
      <c r="C8" s="12">
        <v>1309864.94</v>
      </c>
      <c r="D8" s="12">
        <v>989864.94</v>
      </c>
      <c r="E8" s="12">
        <v>897634.7</v>
      </c>
      <c r="F8" s="12">
        <v>92230.24</v>
      </c>
      <c r="G8" s="12">
        <v>320000.0</v>
      </c>
    </row>
    <row r="9" spans="8:8" ht="18.0" customHeight="1">
      <c r="A9" s="102" t="s">
        <v>87</v>
      </c>
      <c r="B9" s="102" t="s">
        <v>88</v>
      </c>
      <c r="C9" s="12">
        <v>1309864.94</v>
      </c>
      <c r="D9" s="12">
        <v>989864.94</v>
      </c>
      <c r="E9" s="12">
        <v>897634.7</v>
      </c>
      <c r="F9" s="12">
        <v>92230.24</v>
      </c>
      <c r="G9" s="12">
        <v>320000.0</v>
      </c>
    </row>
    <row r="10" spans="8:8" ht="18.0" customHeight="1">
      <c r="A10" s="103" t="s">
        <v>89</v>
      </c>
      <c r="B10" s="103" t="s">
        <v>90</v>
      </c>
      <c r="C10" s="12">
        <v>989864.94</v>
      </c>
      <c r="D10" s="12">
        <v>989864.94</v>
      </c>
      <c r="E10" s="12">
        <v>897634.7</v>
      </c>
      <c r="F10" s="12">
        <v>92230.24</v>
      </c>
      <c r="G10" s="12"/>
    </row>
    <row r="11" spans="8:8" ht="18.0" customHeight="1">
      <c r="A11" s="103" t="s">
        <v>91</v>
      </c>
      <c r="B11" s="103" t="s">
        <v>92</v>
      </c>
      <c r="C11" s="12">
        <v>320000.0</v>
      </c>
      <c r="D11" s="12"/>
      <c r="E11" s="12"/>
      <c r="F11" s="12"/>
      <c r="G11" s="12">
        <v>320000.0</v>
      </c>
    </row>
    <row r="12" spans="8:8" ht="18.0" customHeight="1">
      <c r="A12" s="101" t="s">
        <v>93</v>
      </c>
      <c r="B12" s="101" t="s">
        <v>94</v>
      </c>
      <c r="C12" s="12">
        <v>249815.0</v>
      </c>
      <c r="D12" s="12">
        <v>249815.0</v>
      </c>
      <c r="E12" s="12">
        <v>249815.0</v>
      </c>
      <c r="F12" s="12"/>
      <c r="G12" s="12"/>
    </row>
    <row r="13" spans="8:8" ht="18.0" customHeight="1">
      <c r="A13" s="102" t="s">
        <v>95</v>
      </c>
      <c r="B13" s="102" t="s">
        <v>96</v>
      </c>
      <c r="C13" s="12">
        <v>249815.0</v>
      </c>
      <c r="D13" s="12">
        <v>249815.0</v>
      </c>
      <c r="E13" s="12">
        <v>249815.0</v>
      </c>
      <c r="F13" s="12"/>
      <c r="G13" s="12"/>
    </row>
    <row r="14" spans="8:8" ht="18.0" customHeight="1">
      <c r="A14" s="103" t="s">
        <v>97</v>
      </c>
      <c r="B14" s="103" t="s">
        <v>98</v>
      </c>
      <c r="C14" s="12">
        <v>128227.8</v>
      </c>
      <c r="D14" s="12">
        <v>128227.8</v>
      </c>
      <c r="E14" s="12">
        <v>128227.8</v>
      </c>
      <c r="F14" s="12"/>
      <c r="G14" s="12"/>
    </row>
    <row r="15" spans="8:8" ht="18.0" customHeight="1">
      <c r="A15" s="103" t="s">
        <v>99</v>
      </c>
      <c r="B15" s="103" t="s">
        <v>100</v>
      </c>
      <c r="C15" s="12">
        <v>121587.2</v>
      </c>
      <c r="D15" s="12">
        <v>121587.2</v>
      </c>
      <c r="E15" s="12">
        <v>121587.2</v>
      </c>
      <c r="F15" s="12"/>
      <c r="G15" s="12"/>
    </row>
    <row r="16" spans="8:8" ht="18.0" customHeight="1">
      <c r="A16" s="101" t="s">
        <v>101</v>
      </c>
      <c r="B16" s="101" t="s">
        <v>102</v>
      </c>
      <c r="C16" s="12">
        <v>50497.52</v>
      </c>
      <c r="D16" s="12">
        <v>50497.52</v>
      </c>
      <c r="E16" s="12">
        <v>50497.52</v>
      </c>
      <c r="F16" s="12"/>
      <c r="G16" s="12"/>
    </row>
    <row r="17" spans="8:8" ht="18.0" customHeight="1">
      <c r="A17" s="102" t="s">
        <v>103</v>
      </c>
      <c r="B17" s="102" t="s">
        <v>104</v>
      </c>
      <c r="C17" s="12">
        <v>50497.52</v>
      </c>
      <c r="D17" s="12">
        <v>50497.52</v>
      </c>
      <c r="E17" s="12">
        <v>50497.52</v>
      </c>
      <c r="F17" s="12"/>
      <c r="G17" s="12"/>
    </row>
    <row r="18" spans="8:8" ht="18.0" customHeight="1">
      <c r="A18" s="103" t="s">
        <v>105</v>
      </c>
      <c r="B18" s="103" t="s">
        <v>106</v>
      </c>
      <c r="C18" s="12">
        <v>40012.12</v>
      </c>
      <c r="D18" s="12">
        <v>40012.12</v>
      </c>
      <c r="E18" s="12">
        <v>40012.12</v>
      </c>
      <c r="F18" s="12"/>
      <c r="G18" s="12"/>
    </row>
    <row r="19" spans="8:8" ht="18.0" customHeight="1">
      <c r="A19" s="103" t="s">
        <v>107</v>
      </c>
      <c r="B19" s="103" t="s">
        <v>108</v>
      </c>
      <c r="C19" s="12">
        <v>6001.56</v>
      </c>
      <c r="D19" s="12">
        <v>6001.56</v>
      </c>
      <c r="E19" s="12">
        <v>6001.56</v>
      </c>
      <c r="F19" s="12"/>
      <c r="G19" s="12"/>
    </row>
    <row r="20" spans="8:8" ht="18.0" customHeight="1">
      <c r="A20" s="103" t="s">
        <v>109</v>
      </c>
      <c r="B20" s="103" t="s">
        <v>110</v>
      </c>
      <c r="C20" s="12">
        <v>4483.84</v>
      </c>
      <c r="D20" s="12">
        <v>4483.84</v>
      </c>
      <c r="E20" s="12">
        <v>4483.84</v>
      </c>
      <c r="F20" s="12"/>
      <c r="G20" s="12"/>
    </row>
    <row r="21" spans="8:8" ht="18.0" customHeight="1">
      <c r="A21" s="101" t="s">
        <v>111</v>
      </c>
      <c r="B21" s="101" t="s">
        <v>112</v>
      </c>
      <c r="C21" s="12">
        <v>91190.4</v>
      </c>
      <c r="D21" s="12">
        <v>91190.4</v>
      </c>
      <c r="E21" s="12">
        <v>91190.4</v>
      </c>
      <c r="F21" s="12"/>
      <c r="G21" s="12"/>
    </row>
    <row r="22" spans="8:8" ht="18.0" customHeight="1">
      <c r="A22" s="102" t="s">
        <v>113</v>
      </c>
      <c r="B22" s="102" t="s">
        <v>114</v>
      </c>
      <c r="C22" s="12">
        <v>91190.4</v>
      </c>
      <c r="D22" s="12">
        <v>91190.4</v>
      </c>
      <c r="E22" s="12">
        <v>91190.4</v>
      </c>
      <c r="F22" s="12"/>
      <c r="G22" s="12"/>
    </row>
    <row r="23" spans="8:8" ht="18.0" customHeight="1">
      <c r="A23" s="103" t="s">
        <v>115</v>
      </c>
      <c r="B23" s="103" t="s">
        <v>116</v>
      </c>
      <c r="C23" s="12">
        <v>91190.4</v>
      </c>
      <c r="D23" s="12">
        <v>91190.4</v>
      </c>
      <c r="E23" s="12">
        <v>91190.4</v>
      </c>
      <c r="F23" s="12"/>
      <c r="G23" s="12"/>
    </row>
    <row r="24" spans="8:8" ht="18.0" customHeight="1">
      <c r="A24" s="104" t="s">
        <v>117</v>
      </c>
      <c r="B24" s="105" t="s">
        <v>117</v>
      </c>
      <c r="C24" s="12">
        <v>1701367.86</v>
      </c>
      <c r="D24" s="12">
        <v>1381367.86</v>
      </c>
      <c r="E24" s="12">
        <v>1289137.62</v>
      </c>
      <c r="F24" s="12">
        <v>92230.24</v>
      </c>
      <c r="G24" s="12">
        <v>320000.0</v>
      </c>
    </row>
  </sheetData>
  <mergeCells count="7">
    <mergeCell ref="A3:G3"/>
    <mergeCell ref="A4:E4"/>
    <mergeCell ref="C5:C6"/>
    <mergeCell ref="G5:G6"/>
    <mergeCell ref="A5:B5"/>
    <mergeCell ref="D5:F5"/>
    <mergeCell ref="A24:B24"/>
  </mergeCells>
  <printOptions horizontalCentered="1"/>
  <pageMargins left="0.39" right="0.39" top="0.58" bottom="0.58" header="0.5" footer="0.5"/>
  <pageSetup paperSize="9" fitToHeight="100" orientation="landscape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H12"/>
  <sheetViews>
    <sheetView workbookViewId="0" showZeros="0">
      <pane ySplit="1" topLeftCell="A2" state="frozen" activePane="bottomLeft"/>
      <selection pane="bottomLeft" activeCell="A1" sqref="A1"/>
    </sheetView>
  </sheetViews>
  <sheetFormatPr defaultRowHeight="14.25" customHeight="1" defaultColWidth="9"/>
  <cols>
    <col min="1" max="1" customWidth="1" width="23.570312" style="0"/>
    <col min="2" max="7" customWidth="1" width="22.84375" style="0"/>
  </cols>
  <sheetData>
    <row r="1" spans="8:8" ht="14.25" customHeight="1">
      <c r="A1" s="106"/>
      <c r="B1" s="106"/>
      <c r="C1" s="106"/>
      <c r="D1" s="106"/>
      <c r="E1" s="106"/>
      <c r="F1" s="106"/>
      <c r="G1" s="106"/>
    </row>
    <row r="2" spans="8:8" ht="15.0" customHeight="1">
      <c r="A2" s="107"/>
      <c r="B2" s="108"/>
      <c r="C2" s="109"/>
      <c r="D2" s="59"/>
      <c r="G2" s="110" t="s">
        <v>165</v>
      </c>
    </row>
    <row r="3" spans="8:8" ht="39.0" customHeight="1">
      <c r="A3" s="27" t="str">
        <f>"2025"&amp;"年“三公”经费支出预算表"</f>
        <v>2025年“三公”经费支出预算表</v>
      </c>
      <c r="B3" s="111"/>
      <c r="C3" s="111"/>
      <c r="D3" s="111"/>
      <c r="E3" s="111"/>
      <c r="F3" s="111"/>
      <c r="G3" s="111"/>
    </row>
    <row r="4" spans="8:8" ht="18.75" customHeight="1">
      <c r="A4" s="5" t="str">
        <f>"单位名称："&amp;"沧源佤族自治县科学技术协会"</f>
        <v>单位名称：沧源佤族自治县科学技术协会</v>
      </c>
      <c r="B4" s="108"/>
      <c r="C4" s="109"/>
      <c r="D4" s="59"/>
      <c r="E4" s="60"/>
      <c r="G4" s="110" t="s">
        <v>166</v>
      </c>
    </row>
    <row r="5" spans="8:8" ht="18.75" customHeight="1">
      <c r="A5" s="62" t="s">
        <v>167</v>
      </c>
      <c r="B5" s="62" t="s">
        <v>168</v>
      </c>
      <c r="C5" s="9" t="s">
        <v>169</v>
      </c>
      <c r="D5" s="7" t="s">
        <v>170</v>
      </c>
      <c r="E5" s="65"/>
      <c r="F5" s="8"/>
      <c r="G5" s="9" t="s">
        <v>171</v>
      </c>
    </row>
    <row r="6" spans="8:8" ht="18.75" customHeight="1">
      <c r="A6" s="112"/>
      <c r="B6" s="113"/>
      <c r="C6" s="10"/>
      <c r="D6" s="67" t="s">
        <v>58</v>
      </c>
      <c r="E6" s="67" t="s">
        <v>172</v>
      </c>
      <c r="F6" s="67" t="s">
        <v>173</v>
      </c>
      <c r="G6" s="10"/>
    </row>
    <row r="7" spans="8:8" ht="18.75" customHeight="1">
      <c r="A7" s="114" t="s">
        <v>56</v>
      </c>
      <c r="B7" s="115">
        <v>1.0</v>
      </c>
      <c r="C7" s="116">
        <v>2.0</v>
      </c>
      <c r="D7" s="117">
        <v>3.0</v>
      </c>
      <c r="E7" s="117">
        <v>4.0</v>
      </c>
      <c r="F7" s="117">
        <v>5.0</v>
      </c>
      <c r="G7" s="116">
        <v>6.0</v>
      </c>
    </row>
    <row r="8" spans="8:8" ht="18.75" customHeight="1">
      <c r="A8" s="114" t="s">
        <v>56</v>
      </c>
      <c r="B8" s="118">
        <v>45000.0</v>
      </c>
      <c r="C8" s="118"/>
      <c r="D8" s="118">
        <v>15000.0</v>
      </c>
      <c r="E8" s="118"/>
      <c r="F8" s="118">
        <v>15000.0</v>
      </c>
      <c r="G8" s="118">
        <v>30000.0</v>
      </c>
    </row>
    <row r="9" spans="8:8" ht="18.75" customHeight="1">
      <c r="A9" s="119" t="s">
        <v>174</v>
      </c>
      <c r="B9" s="118"/>
      <c r="C9" s="118"/>
      <c r="D9" s="118"/>
      <c r="E9" s="118"/>
      <c r="F9" s="118"/>
      <c r="G9" s="118"/>
    </row>
    <row r="10" spans="8:8" ht="18.75" customHeight="1">
      <c r="A10" s="119" t="s">
        <v>175</v>
      </c>
      <c r="B10" s="118">
        <v>45000.0</v>
      </c>
      <c r="C10" s="118"/>
      <c r="D10" s="118">
        <v>15000.0</v>
      </c>
      <c r="E10" s="118"/>
      <c r="F10" s="118">
        <v>15000.0</v>
      </c>
      <c r="G10" s="118">
        <v>30000.0</v>
      </c>
    </row>
    <row r="11" spans="8:8" ht="18.75" customHeight="1">
      <c r="A11" s="119" t="s">
        <v>176</v>
      </c>
      <c r="B11" s="118"/>
      <c r="C11" s="118"/>
      <c r="D11" s="118"/>
      <c r="E11" s="118"/>
      <c r="F11" s="118"/>
      <c r="G11" s="118"/>
    </row>
    <row r="12" spans="8:8" ht="18.75" customHeight="1">
      <c r="A12" s="119" t="s">
        <v>177</v>
      </c>
      <c r="B12" s="118"/>
      <c r="C12" s="118"/>
      <c r="D12" s="118"/>
      <c r="E12" s="118"/>
      <c r="F12" s="118"/>
      <c r="G12" s="118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dimension ref="A1:X39"/>
  <sheetViews>
    <sheetView workbookViewId="0" topLeftCell="K1" showZeros="0">
      <pane ySplit="1" topLeftCell="A3" state="frozen" activePane="bottomLeft"/>
      <selection pane="bottomLeft" activeCell="A1" activeCellId="0" sqref="A1 A1 A1 A1 A1 A1 A1 A1 A1 A1 A1 A1 A1 A1 A1 A1 A1 A1 A1 A1 A1 A1 A1"/>
    </sheetView>
  </sheetViews>
  <sheetFormatPr defaultRowHeight="14.25" customHeight="1" defaultColWidth="9"/>
  <cols>
    <col min="1" max="1" customWidth="1" width="32.84375" style="0"/>
    <col min="2" max="2" customWidth="1" width="25.417969" style="0"/>
    <col min="3" max="3" customWidth="1" width="26.570312" style="0"/>
    <col min="4" max="4" customWidth="1" width="10.140625" style="0"/>
    <col min="5" max="5" customWidth="1" width="28.589844" style="0"/>
    <col min="6" max="6" customWidth="1" width="10.285156" style="0"/>
    <col min="7" max="7" customWidth="1" width="23.0" style="0"/>
    <col min="8" max="21" customWidth="1" width="19.84375" style="0"/>
    <col min="22" max="23" customWidth="1" width="20.0" style="0"/>
  </cols>
  <sheetData>
    <row r="1" spans="8:8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8:8" ht="15.0" customHeight="1">
      <c r="B2" s="120"/>
      <c r="D2" s="121"/>
      <c r="E2" s="121"/>
      <c r="F2" s="121"/>
      <c r="G2" s="121"/>
      <c r="H2" s="25"/>
      <c r="I2" s="25"/>
      <c r="J2" s="25"/>
      <c r="K2" s="25"/>
      <c r="L2" s="25"/>
      <c r="M2" s="25"/>
      <c r="N2" s="60"/>
      <c r="O2" s="60"/>
      <c r="P2" s="60"/>
      <c r="Q2" s="25"/>
      <c r="U2" s="120"/>
      <c r="W2" s="26" t="s">
        <v>178</v>
      </c>
    </row>
    <row r="3" spans="8:8" ht="39.75" customHeight="1">
      <c r="A3" s="27" t="str">
        <f>"2025"&amp;"年部门基本支出预算表"</f>
        <v>2025年部门基本支出预算表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22"/>
      <c r="O3" s="122"/>
      <c r="P3" s="122"/>
      <c r="Q3" s="111"/>
      <c r="R3" s="111"/>
      <c r="S3" s="111"/>
      <c r="T3" s="111"/>
      <c r="U3" s="111"/>
      <c r="V3" s="111"/>
      <c r="W3" s="111"/>
    </row>
    <row r="4" spans="8:8" ht="18.75" customHeight="1">
      <c r="A4" s="79" t="str">
        <f>"单位名称："&amp;"沧源佤族自治县科学技术协会"</f>
        <v>单位名称：沧源佤族自治县科学技术协会</v>
      </c>
      <c r="B4" s="123"/>
      <c r="C4" s="123"/>
      <c r="D4" s="123"/>
      <c r="E4" s="123"/>
      <c r="F4" s="123"/>
      <c r="G4" s="123"/>
      <c r="H4" s="31"/>
      <c r="I4" s="31"/>
      <c r="J4" s="31"/>
      <c r="K4" s="31"/>
      <c r="L4" s="31"/>
      <c r="M4" s="31"/>
      <c r="N4" s="30"/>
      <c r="O4" s="30"/>
      <c r="P4" s="30"/>
      <c r="Q4" s="31"/>
      <c r="U4" s="120"/>
      <c r="W4" s="26" t="s">
        <v>166</v>
      </c>
    </row>
    <row r="5" spans="8:8" ht="18.0" customHeight="1">
      <c r="A5" s="62" t="s">
        <v>179</v>
      </c>
      <c r="B5" s="62" t="s">
        <v>180</v>
      </c>
      <c r="C5" s="62" t="s">
        <v>181</v>
      </c>
      <c r="D5" s="62" t="s">
        <v>182</v>
      </c>
      <c r="E5" s="62" t="s">
        <v>183</v>
      </c>
      <c r="F5" s="62" t="s">
        <v>184</v>
      </c>
      <c r="G5" s="62" t="s">
        <v>185</v>
      </c>
      <c r="H5" s="96" t="s">
        <v>186</v>
      </c>
      <c r="I5" s="124" t="s">
        <v>186</v>
      </c>
      <c r="J5" s="124"/>
      <c r="K5" s="124"/>
      <c r="L5" s="124"/>
      <c r="M5" s="124"/>
      <c r="N5" s="65"/>
      <c r="O5" s="65"/>
      <c r="P5" s="65"/>
      <c r="Q5" s="63" t="s">
        <v>62</v>
      </c>
      <c r="R5" s="124" t="s">
        <v>79</v>
      </c>
      <c r="S5" s="124"/>
      <c r="T5" s="124"/>
      <c r="U5" s="124"/>
      <c r="V5" s="124"/>
      <c r="W5" s="125"/>
    </row>
    <row r="6" spans="8:8" ht="18.0" customHeight="1">
      <c r="A6" s="126"/>
      <c r="B6" s="127"/>
      <c r="C6" s="126"/>
      <c r="D6" s="126"/>
      <c r="E6" s="126"/>
      <c r="F6" s="126"/>
      <c r="G6" s="126"/>
      <c r="H6" s="81" t="s">
        <v>187</v>
      </c>
      <c r="I6" s="96" t="s">
        <v>59</v>
      </c>
      <c r="J6" s="124"/>
      <c r="K6" s="124"/>
      <c r="L6" s="124"/>
      <c r="M6" s="125"/>
      <c r="N6" s="7" t="s">
        <v>188</v>
      </c>
      <c r="O6" s="65"/>
      <c r="P6" s="8"/>
      <c r="Q6" s="62" t="s">
        <v>62</v>
      </c>
      <c r="R6" s="96" t="s">
        <v>79</v>
      </c>
      <c r="S6" s="63" t="s">
        <v>65</v>
      </c>
      <c r="T6" s="124" t="s">
        <v>79</v>
      </c>
      <c r="U6" s="63" t="s">
        <v>67</v>
      </c>
      <c r="V6" s="63" t="s">
        <v>68</v>
      </c>
      <c r="W6" s="64" t="s">
        <v>69</v>
      </c>
    </row>
    <row r="7" spans="8:8" ht="18.75" customHeight="1">
      <c r="A7" s="128"/>
      <c r="B7" s="128"/>
      <c r="C7" s="128"/>
      <c r="D7" s="128"/>
      <c r="E7" s="128"/>
      <c r="F7" s="128"/>
      <c r="G7" s="128"/>
      <c r="H7" s="128"/>
      <c r="I7" s="129" t="s">
        <v>189</v>
      </c>
      <c r="J7" s="62" t="s">
        <v>190</v>
      </c>
      <c r="K7" s="62" t="s">
        <v>191</v>
      </c>
      <c r="L7" s="62" t="s">
        <v>192</v>
      </c>
      <c r="M7" s="62" t="s">
        <v>193</v>
      </c>
      <c r="N7" s="62" t="s">
        <v>59</v>
      </c>
      <c r="O7" s="62" t="s">
        <v>60</v>
      </c>
      <c r="P7" s="62" t="s">
        <v>61</v>
      </c>
      <c r="Q7" s="128"/>
      <c r="R7" s="62" t="s">
        <v>58</v>
      </c>
      <c r="S7" s="62" t="s">
        <v>65</v>
      </c>
      <c r="T7" s="62" t="s">
        <v>194</v>
      </c>
      <c r="U7" s="62" t="s">
        <v>67</v>
      </c>
      <c r="V7" s="62" t="s">
        <v>68</v>
      </c>
      <c r="W7" s="62" t="s">
        <v>69</v>
      </c>
    </row>
    <row r="8" spans="8:8" ht="37.5" customHeight="1">
      <c r="A8" s="130"/>
      <c r="B8" s="130"/>
      <c r="C8" s="130"/>
      <c r="D8" s="130"/>
      <c r="E8" s="130"/>
      <c r="F8" s="130"/>
      <c r="G8" s="130"/>
      <c r="H8" s="130"/>
      <c r="I8" s="68"/>
      <c r="J8" s="112" t="s">
        <v>195</v>
      </c>
      <c r="K8" s="112" t="s">
        <v>191</v>
      </c>
      <c r="L8" s="112" t="s">
        <v>192</v>
      </c>
      <c r="M8" s="112" t="s">
        <v>193</v>
      </c>
      <c r="N8" s="112" t="s">
        <v>191</v>
      </c>
      <c r="O8" s="112" t="s">
        <v>192</v>
      </c>
      <c r="P8" s="112" t="s">
        <v>193</v>
      </c>
      <c r="Q8" s="112" t="s">
        <v>62</v>
      </c>
      <c r="R8" s="112" t="s">
        <v>58</v>
      </c>
      <c r="S8" s="112" t="s">
        <v>65</v>
      </c>
      <c r="T8" s="112" t="s">
        <v>194</v>
      </c>
      <c r="U8" s="112" t="s">
        <v>67</v>
      </c>
      <c r="V8" s="112" t="s">
        <v>68</v>
      </c>
      <c r="W8" s="112" t="s">
        <v>69</v>
      </c>
    </row>
    <row r="9" spans="8:8" ht="19.5" customHeight="1">
      <c r="A9" s="131">
        <v>1.0</v>
      </c>
      <c r="B9" s="131">
        <v>2.0</v>
      </c>
      <c r="C9" s="131">
        <v>3.0</v>
      </c>
      <c r="D9" s="131">
        <v>4.0</v>
      </c>
      <c r="E9" s="131">
        <v>5.0</v>
      </c>
      <c r="F9" s="131">
        <v>6.0</v>
      </c>
      <c r="G9" s="131">
        <v>7.0</v>
      </c>
      <c r="H9" s="131">
        <v>8.0</v>
      </c>
      <c r="I9" s="131">
        <v>9.0</v>
      </c>
      <c r="J9" s="131">
        <v>10.0</v>
      </c>
      <c r="K9" s="131">
        <v>11.0</v>
      </c>
      <c r="L9" s="131">
        <v>12.0</v>
      </c>
      <c r="M9" s="131">
        <v>13.0</v>
      </c>
      <c r="N9" s="131">
        <v>14.0</v>
      </c>
      <c r="O9" s="131">
        <v>15.0</v>
      </c>
      <c r="P9" s="131">
        <v>16.0</v>
      </c>
      <c r="Q9" s="131">
        <v>17.0</v>
      </c>
      <c r="R9" s="131">
        <v>18.0</v>
      </c>
      <c r="S9" s="131">
        <v>19.0</v>
      </c>
      <c r="T9" s="131">
        <v>20.0</v>
      </c>
      <c r="U9" s="131">
        <v>21.0</v>
      </c>
      <c r="V9" s="131">
        <v>22.0</v>
      </c>
      <c r="W9" s="131">
        <v>23.0</v>
      </c>
    </row>
    <row r="10" spans="8:8" ht="21.0" customHeight="1">
      <c r="A10" s="11" t="s">
        <v>71</v>
      </c>
      <c r="B10" s="11"/>
      <c r="C10" s="11"/>
      <c r="D10" s="11"/>
      <c r="E10" s="11"/>
      <c r="F10" s="11"/>
      <c r="G10" s="11"/>
      <c r="H10" s="12">
        <v>1381367.86</v>
      </c>
      <c r="I10" s="12">
        <v>1381367.86</v>
      </c>
      <c r="J10" s="12"/>
      <c r="K10" s="12"/>
      <c r="L10" s="12">
        <v>1381367.86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8:8" ht="21.0" customHeight="1">
      <c r="A11" s="132" t="s">
        <v>71</v>
      </c>
      <c r="B11" s="133"/>
      <c r="C11" s="133"/>
      <c r="D11" s="133"/>
      <c r="E11" s="133"/>
      <c r="F11" s="133"/>
      <c r="G11" s="133"/>
      <c r="H11" s="12">
        <v>1381367.86</v>
      </c>
      <c r="I11" s="12">
        <v>1381367.86</v>
      </c>
      <c r="J11" s="12"/>
      <c r="K11" s="12"/>
      <c r="L11" s="12">
        <v>1381367.86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8:8" ht="21.0" customHeight="1">
      <c r="A12" s="134"/>
      <c r="B12" s="133" t="s">
        <v>196</v>
      </c>
      <c r="C12" s="133" t="s">
        <v>197</v>
      </c>
      <c r="D12" s="133" t="s">
        <v>89</v>
      </c>
      <c r="E12" s="133" t="s">
        <v>90</v>
      </c>
      <c r="F12" s="133" t="s">
        <v>198</v>
      </c>
      <c r="G12" s="133" t="s">
        <v>199</v>
      </c>
      <c r="H12" s="12">
        <v>252228.0</v>
      </c>
      <c r="I12" s="12">
        <v>252228.0</v>
      </c>
      <c r="J12" s="12"/>
      <c r="K12" s="12"/>
      <c r="L12" s="12">
        <v>252228.0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8:8" ht="21.0" customHeight="1">
      <c r="A13" s="134"/>
      <c r="B13" s="133" t="s">
        <v>200</v>
      </c>
      <c r="C13" s="133" t="s">
        <v>201</v>
      </c>
      <c r="D13" s="133" t="s">
        <v>89</v>
      </c>
      <c r="E13" s="133" t="s">
        <v>90</v>
      </c>
      <c r="F13" s="133" t="s">
        <v>198</v>
      </c>
      <c r="G13" s="133" t="s">
        <v>199</v>
      </c>
      <c r="H13" s="12">
        <v>34284.0</v>
      </c>
      <c r="I13" s="12">
        <v>34284.0</v>
      </c>
      <c r="J13" s="12"/>
      <c r="K13" s="12"/>
      <c r="L13" s="12">
        <v>34284.0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8:8" ht="21.0" customHeight="1">
      <c r="A14" s="134"/>
      <c r="B14" s="133" t="s">
        <v>196</v>
      </c>
      <c r="C14" s="133" t="s">
        <v>197</v>
      </c>
      <c r="D14" s="133" t="s">
        <v>89</v>
      </c>
      <c r="E14" s="133" t="s">
        <v>90</v>
      </c>
      <c r="F14" s="133" t="s">
        <v>202</v>
      </c>
      <c r="G14" s="133" t="s">
        <v>203</v>
      </c>
      <c r="H14" s="12">
        <v>359004.0</v>
      </c>
      <c r="I14" s="12">
        <v>359004.0</v>
      </c>
      <c r="J14" s="12"/>
      <c r="K14" s="12"/>
      <c r="L14" s="12">
        <v>359004.0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8:8" ht="21.0" customHeight="1">
      <c r="A15" s="134"/>
      <c r="B15" s="133" t="s">
        <v>200</v>
      </c>
      <c r="C15" s="133" t="s">
        <v>201</v>
      </c>
      <c r="D15" s="133" t="s">
        <v>89</v>
      </c>
      <c r="E15" s="133" t="s">
        <v>90</v>
      </c>
      <c r="F15" s="133" t="s">
        <v>202</v>
      </c>
      <c r="G15" s="133" t="s">
        <v>203</v>
      </c>
      <c r="H15" s="12">
        <v>7560.0</v>
      </c>
      <c r="I15" s="12">
        <v>7560.0</v>
      </c>
      <c r="J15" s="12"/>
      <c r="K15" s="12"/>
      <c r="L15" s="12">
        <v>7560.0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8:8" ht="21.0" customHeight="1">
      <c r="A16" s="134"/>
      <c r="B16" s="133" t="s">
        <v>196</v>
      </c>
      <c r="C16" s="133" t="s">
        <v>197</v>
      </c>
      <c r="D16" s="133" t="s">
        <v>89</v>
      </c>
      <c r="E16" s="133" t="s">
        <v>90</v>
      </c>
      <c r="F16" s="133" t="s">
        <v>204</v>
      </c>
      <c r="G16" s="133" t="s">
        <v>205</v>
      </c>
      <c r="H16" s="12">
        <v>21019.0</v>
      </c>
      <c r="I16" s="12">
        <v>21019.0</v>
      </c>
      <c r="J16" s="12"/>
      <c r="K16" s="12"/>
      <c r="L16" s="12">
        <v>21019.0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8:8" ht="21.0" customHeight="1">
      <c r="A17" s="134"/>
      <c r="B17" s="133" t="s">
        <v>206</v>
      </c>
      <c r="C17" s="133" t="s">
        <v>207</v>
      </c>
      <c r="D17" s="133" t="s">
        <v>89</v>
      </c>
      <c r="E17" s="133" t="s">
        <v>90</v>
      </c>
      <c r="F17" s="133" t="s">
        <v>204</v>
      </c>
      <c r="G17" s="133" t="s">
        <v>205</v>
      </c>
      <c r="H17" s="12">
        <v>111840.0</v>
      </c>
      <c r="I17" s="12">
        <v>111840.0</v>
      </c>
      <c r="J17" s="12"/>
      <c r="K17" s="12"/>
      <c r="L17" s="12">
        <v>111840.0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8:8" ht="21.0" customHeight="1">
      <c r="A18" s="134"/>
      <c r="B18" s="133" t="s">
        <v>200</v>
      </c>
      <c r="C18" s="133" t="s">
        <v>201</v>
      </c>
      <c r="D18" s="133" t="s">
        <v>89</v>
      </c>
      <c r="E18" s="133" t="s">
        <v>90</v>
      </c>
      <c r="F18" s="133" t="s">
        <v>208</v>
      </c>
      <c r="G18" s="133" t="s">
        <v>209</v>
      </c>
      <c r="H18" s="12">
        <v>27348.0</v>
      </c>
      <c r="I18" s="12">
        <v>27348.0</v>
      </c>
      <c r="J18" s="12"/>
      <c r="K18" s="12"/>
      <c r="L18" s="12">
        <v>27348.0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8:8" ht="21.0" customHeight="1">
      <c r="A19" s="134"/>
      <c r="B19" s="133" t="s">
        <v>200</v>
      </c>
      <c r="C19" s="133" t="s">
        <v>201</v>
      </c>
      <c r="D19" s="133" t="s">
        <v>89</v>
      </c>
      <c r="E19" s="133" t="s">
        <v>90</v>
      </c>
      <c r="F19" s="133" t="s">
        <v>208</v>
      </c>
      <c r="G19" s="133" t="s">
        <v>209</v>
      </c>
      <c r="H19" s="12">
        <v>12480.0</v>
      </c>
      <c r="I19" s="12">
        <v>12480.0</v>
      </c>
      <c r="J19" s="12"/>
      <c r="K19" s="12"/>
      <c r="L19" s="12">
        <v>12480.0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8:8" ht="21.0" customHeight="1">
      <c r="A20" s="134"/>
      <c r="B20" s="133" t="s">
        <v>210</v>
      </c>
      <c r="C20" s="133" t="s">
        <v>211</v>
      </c>
      <c r="D20" s="133" t="s">
        <v>89</v>
      </c>
      <c r="E20" s="133" t="s">
        <v>90</v>
      </c>
      <c r="F20" s="133" t="s">
        <v>208</v>
      </c>
      <c r="G20" s="133" t="s">
        <v>209</v>
      </c>
      <c r="H20" s="12">
        <v>18000.0</v>
      </c>
      <c r="I20" s="12">
        <v>18000.0</v>
      </c>
      <c r="J20" s="12"/>
      <c r="K20" s="12"/>
      <c r="L20" s="12">
        <v>18000.0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8:8" ht="21.0" customHeight="1">
      <c r="A21" s="134"/>
      <c r="B21" s="133" t="s">
        <v>212</v>
      </c>
      <c r="C21" s="133" t="s">
        <v>213</v>
      </c>
      <c r="D21" s="133" t="s">
        <v>99</v>
      </c>
      <c r="E21" s="133" t="s">
        <v>100</v>
      </c>
      <c r="F21" s="133" t="s">
        <v>214</v>
      </c>
      <c r="G21" s="133" t="s">
        <v>215</v>
      </c>
      <c r="H21" s="12">
        <v>121587.2</v>
      </c>
      <c r="I21" s="12">
        <v>121587.2</v>
      </c>
      <c r="J21" s="12"/>
      <c r="K21" s="12"/>
      <c r="L21" s="12">
        <v>121587.2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  <row r="22" spans="8:8" ht="21.0" customHeight="1">
      <c r="A22" s="134"/>
      <c r="B22" s="133" t="s">
        <v>212</v>
      </c>
      <c r="C22" s="133" t="s">
        <v>213</v>
      </c>
      <c r="D22" s="133" t="s">
        <v>105</v>
      </c>
      <c r="E22" s="133" t="s">
        <v>106</v>
      </c>
      <c r="F22" s="133" t="s">
        <v>216</v>
      </c>
      <c r="G22" s="133" t="s">
        <v>217</v>
      </c>
      <c r="H22" s="12">
        <v>33813.06</v>
      </c>
      <c r="I22" s="12">
        <v>33813.06</v>
      </c>
      <c r="J22" s="12"/>
      <c r="K22" s="12"/>
      <c r="L22" s="12">
        <v>33813.06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</row>
    <row r="23" spans="8:8" ht="21.0" customHeight="1">
      <c r="A23" s="134"/>
      <c r="B23" s="133" t="s">
        <v>212</v>
      </c>
      <c r="C23" s="133" t="s">
        <v>213</v>
      </c>
      <c r="D23" s="133" t="s">
        <v>105</v>
      </c>
      <c r="E23" s="133" t="s">
        <v>106</v>
      </c>
      <c r="F23" s="133" t="s">
        <v>216</v>
      </c>
      <c r="G23" s="133" t="s">
        <v>217</v>
      </c>
      <c r="H23" s="12">
        <v>6199.06</v>
      </c>
      <c r="I23" s="12">
        <v>6199.06</v>
      </c>
      <c r="J23" s="12"/>
      <c r="K23" s="12"/>
      <c r="L23" s="12">
        <v>6199.06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</row>
    <row r="24" spans="8:8" ht="21.0" customHeight="1">
      <c r="A24" s="134"/>
      <c r="B24" s="133" t="s">
        <v>212</v>
      </c>
      <c r="C24" s="133" t="s">
        <v>213</v>
      </c>
      <c r="D24" s="133" t="s">
        <v>107</v>
      </c>
      <c r="E24" s="133" t="s">
        <v>108</v>
      </c>
      <c r="F24" s="133" t="s">
        <v>216</v>
      </c>
      <c r="G24" s="133" t="s">
        <v>217</v>
      </c>
      <c r="H24" s="12">
        <v>929.82</v>
      </c>
      <c r="I24" s="12">
        <v>929.82</v>
      </c>
      <c r="J24" s="12"/>
      <c r="K24" s="12"/>
      <c r="L24" s="12">
        <v>929.82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</row>
    <row r="25" spans="8:8" ht="21.0" customHeight="1">
      <c r="A25" s="134"/>
      <c r="B25" s="133" t="s">
        <v>212</v>
      </c>
      <c r="C25" s="133" t="s">
        <v>213</v>
      </c>
      <c r="D25" s="133" t="s">
        <v>107</v>
      </c>
      <c r="E25" s="133" t="s">
        <v>108</v>
      </c>
      <c r="F25" s="133" t="s">
        <v>216</v>
      </c>
      <c r="G25" s="133" t="s">
        <v>217</v>
      </c>
      <c r="H25" s="12">
        <v>5071.74</v>
      </c>
      <c r="I25" s="12">
        <v>5071.74</v>
      </c>
      <c r="J25" s="12"/>
      <c r="K25" s="12"/>
      <c r="L25" s="12">
        <v>5071.74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</row>
    <row r="26" spans="8:8" ht="21.0" customHeight="1">
      <c r="A26" s="134"/>
      <c r="B26" s="133" t="s">
        <v>212</v>
      </c>
      <c r="C26" s="133" t="s">
        <v>213</v>
      </c>
      <c r="D26" s="133" t="s">
        <v>109</v>
      </c>
      <c r="E26" s="133" t="s">
        <v>110</v>
      </c>
      <c r="F26" s="133" t="s">
        <v>218</v>
      </c>
      <c r="G26" s="133" t="s">
        <v>219</v>
      </c>
      <c r="H26" s="12">
        <v>2964.0</v>
      </c>
      <c r="I26" s="12">
        <v>2964.0</v>
      </c>
      <c r="J26" s="12"/>
      <c r="K26" s="12"/>
      <c r="L26" s="12">
        <v>2964.0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</row>
    <row r="27" spans="8:8" ht="21.0" customHeight="1">
      <c r="A27" s="134"/>
      <c r="B27" s="133" t="s">
        <v>212</v>
      </c>
      <c r="C27" s="133" t="s">
        <v>213</v>
      </c>
      <c r="D27" s="133" t="s">
        <v>109</v>
      </c>
      <c r="E27" s="133" t="s">
        <v>110</v>
      </c>
      <c r="F27" s="133" t="s">
        <v>218</v>
      </c>
      <c r="G27" s="133" t="s">
        <v>219</v>
      </c>
      <c r="H27" s="12">
        <v>1519.84</v>
      </c>
      <c r="I27" s="12">
        <v>1519.84</v>
      </c>
      <c r="J27" s="12"/>
      <c r="K27" s="12"/>
      <c r="L27" s="12">
        <v>1519.84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</row>
    <row r="28" spans="8:8" ht="21.0" customHeight="1">
      <c r="A28" s="134"/>
      <c r="B28" s="133" t="s">
        <v>212</v>
      </c>
      <c r="C28" s="133" t="s">
        <v>213</v>
      </c>
      <c r="D28" s="133" t="s">
        <v>89</v>
      </c>
      <c r="E28" s="133" t="s">
        <v>90</v>
      </c>
      <c r="F28" s="133" t="s">
        <v>218</v>
      </c>
      <c r="G28" s="133" t="s">
        <v>219</v>
      </c>
      <c r="H28" s="12">
        <v>591.7</v>
      </c>
      <c r="I28" s="12">
        <v>591.7</v>
      </c>
      <c r="J28" s="12"/>
      <c r="K28" s="12"/>
      <c r="L28" s="12">
        <v>591.7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</row>
    <row r="29" spans="8:8" ht="21.0" customHeight="1">
      <c r="A29" s="134"/>
      <c r="B29" s="133" t="s">
        <v>220</v>
      </c>
      <c r="C29" s="133" t="s">
        <v>116</v>
      </c>
      <c r="D29" s="133" t="s">
        <v>115</v>
      </c>
      <c r="E29" s="133" t="s">
        <v>116</v>
      </c>
      <c r="F29" s="133" t="s">
        <v>221</v>
      </c>
      <c r="G29" s="133" t="s">
        <v>116</v>
      </c>
      <c r="H29" s="12">
        <v>91190.4</v>
      </c>
      <c r="I29" s="12">
        <v>91190.4</v>
      </c>
      <c r="J29" s="12"/>
      <c r="K29" s="12"/>
      <c r="L29" s="12">
        <v>91190.4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</row>
    <row r="30" spans="8:8" ht="21.0" customHeight="1">
      <c r="A30" s="134"/>
      <c r="B30" s="133" t="s">
        <v>222</v>
      </c>
      <c r="C30" s="133" t="s">
        <v>223</v>
      </c>
      <c r="D30" s="133" t="s">
        <v>89</v>
      </c>
      <c r="E30" s="133" t="s">
        <v>90</v>
      </c>
      <c r="F30" s="133" t="s">
        <v>224</v>
      </c>
      <c r="G30" s="133" t="s">
        <v>225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8:8" ht="21.0" customHeight="1">
      <c r="A31" s="134"/>
      <c r="B31" s="133" t="s">
        <v>222</v>
      </c>
      <c r="C31" s="133" t="s">
        <v>223</v>
      </c>
      <c r="D31" s="133" t="s">
        <v>89</v>
      </c>
      <c r="E31" s="133" t="s">
        <v>90</v>
      </c>
      <c r="F31" s="133" t="s">
        <v>226</v>
      </c>
      <c r="G31" s="133" t="s">
        <v>227</v>
      </c>
      <c r="H31" s="12">
        <v>10400.0</v>
      </c>
      <c r="I31" s="12">
        <v>10400.0</v>
      </c>
      <c r="J31" s="12"/>
      <c r="K31" s="12"/>
      <c r="L31" s="12">
        <v>10400.0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8:8" ht="21.0" customHeight="1">
      <c r="A32" s="134"/>
      <c r="B32" s="133" t="s">
        <v>222</v>
      </c>
      <c r="C32" s="133" t="s">
        <v>223</v>
      </c>
      <c r="D32" s="133" t="s">
        <v>89</v>
      </c>
      <c r="E32" s="133" t="s">
        <v>90</v>
      </c>
      <c r="F32" s="133" t="s">
        <v>224</v>
      </c>
      <c r="G32" s="133" t="s">
        <v>225</v>
      </c>
      <c r="H32" s="12">
        <v>7100.0</v>
      </c>
      <c r="I32" s="12">
        <v>7100.0</v>
      </c>
      <c r="J32" s="12"/>
      <c r="K32" s="12"/>
      <c r="L32" s="12">
        <v>7100.0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</row>
    <row r="33" spans="8:8" ht="21.0" customHeight="1">
      <c r="A33" s="134"/>
      <c r="B33" s="133" t="s">
        <v>228</v>
      </c>
      <c r="C33" s="133" t="s">
        <v>229</v>
      </c>
      <c r="D33" s="133" t="s">
        <v>89</v>
      </c>
      <c r="E33" s="133" t="s">
        <v>90</v>
      </c>
      <c r="F33" s="133" t="s">
        <v>230</v>
      </c>
      <c r="G33" s="133" t="s">
        <v>229</v>
      </c>
      <c r="H33" s="12">
        <v>5730.24</v>
      </c>
      <c r="I33" s="12">
        <v>5730.24</v>
      </c>
      <c r="J33" s="12"/>
      <c r="K33" s="12"/>
      <c r="L33" s="12">
        <v>5730.24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8:8" ht="21.0" customHeight="1">
      <c r="A34" s="134"/>
      <c r="B34" s="133" t="s">
        <v>231</v>
      </c>
      <c r="C34" s="133" t="s">
        <v>232</v>
      </c>
      <c r="D34" s="133" t="s">
        <v>89</v>
      </c>
      <c r="E34" s="133" t="s">
        <v>90</v>
      </c>
      <c r="F34" s="133" t="s">
        <v>233</v>
      </c>
      <c r="G34" s="133" t="s">
        <v>232</v>
      </c>
      <c r="H34" s="12">
        <v>15000.0</v>
      </c>
      <c r="I34" s="12">
        <v>15000.0</v>
      </c>
      <c r="J34" s="12"/>
      <c r="K34" s="12"/>
      <c r="L34" s="12">
        <v>15000.0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</row>
    <row r="35" spans="8:8" ht="21.0" customHeight="1">
      <c r="A35" s="134"/>
      <c r="B35" s="133" t="s">
        <v>234</v>
      </c>
      <c r="C35" s="133" t="s">
        <v>235</v>
      </c>
      <c r="D35" s="133" t="s">
        <v>89</v>
      </c>
      <c r="E35" s="133" t="s">
        <v>90</v>
      </c>
      <c r="F35" s="133" t="s">
        <v>236</v>
      </c>
      <c r="G35" s="133" t="s">
        <v>237</v>
      </c>
      <c r="H35" s="12">
        <v>54000.0</v>
      </c>
      <c r="I35" s="12">
        <v>54000.0</v>
      </c>
      <c r="J35" s="12"/>
      <c r="K35" s="12"/>
      <c r="L35" s="12">
        <v>54000.0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</row>
    <row r="36" spans="8:8" ht="21.0" customHeight="1">
      <c r="A36" s="134"/>
      <c r="B36" s="133" t="s">
        <v>234</v>
      </c>
      <c r="C36" s="133" t="s">
        <v>235</v>
      </c>
      <c r="D36" s="133" t="s">
        <v>89</v>
      </c>
      <c r="E36" s="133" t="s">
        <v>90</v>
      </c>
      <c r="F36" s="133" t="s">
        <v>236</v>
      </c>
      <c r="G36" s="133" t="s">
        <v>237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8:8" ht="21.0" customHeight="1">
      <c r="A37" s="134"/>
      <c r="B37" s="133" t="s">
        <v>238</v>
      </c>
      <c r="C37" s="133" t="s">
        <v>239</v>
      </c>
      <c r="D37" s="133" t="s">
        <v>97</v>
      </c>
      <c r="E37" s="133" t="s">
        <v>98</v>
      </c>
      <c r="F37" s="133" t="s">
        <v>240</v>
      </c>
      <c r="G37" s="133" t="s">
        <v>241</v>
      </c>
      <c r="H37" s="12">
        <v>128227.8</v>
      </c>
      <c r="I37" s="12">
        <v>128227.8</v>
      </c>
      <c r="J37" s="12"/>
      <c r="K37" s="12"/>
      <c r="L37" s="12">
        <v>128227.8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8:8" ht="21.0" customHeight="1">
      <c r="A38" s="134"/>
      <c r="B38" s="133" t="s">
        <v>242</v>
      </c>
      <c r="C38" s="133" t="s">
        <v>243</v>
      </c>
      <c r="D38" s="133" t="s">
        <v>89</v>
      </c>
      <c r="E38" s="133" t="s">
        <v>90</v>
      </c>
      <c r="F38" s="133" t="s">
        <v>244</v>
      </c>
      <c r="G38" s="133" t="s">
        <v>245</v>
      </c>
      <c r="H38" s="12">
        <v>53280.0</v>
      </c>
      <c r="I38" s="12">
        <v>53280.0</v>
      </c>
      <c r="J38" s="12"/>
      <c r="K38" s="12"/>
      <c r="L38" s="12">
        <v>53280.0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8:8" ht="21.0" customHeight="1">
      <c r="A39" s="135" t="s">
        <v>117</v>
      </c>
      <c r="B39" s="136"/>
      <c r="C39" s="136"/>
      <c r="D39" s="136"/>
      <c r="E39" s="136"/>
      <c r="F39" s="136"/>
      <c r="G39" s="137"/>
      <c r="H39" s="12">
        <v>1381367.86</v>
      </c>
      <c r="I39" s="12">
        <v>1381367.86</v>
      </c>
      <c r="J39" s="12"/>
      <c r="K39" s="12"/>
      <c r="L39" s="12">
        <v>1381367.86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</sheetData>
  <mergeCells count="30">
    <mergeCell ref="A3:W3"/>
    <mergeCell ref="G5:G8"/>
    <mergeCell ref="A4:G4"/>
    <mergeCell ref="H5:W5"/>
    <mergeCell ref="I6:M6"/>
    <mergeCell ref="N6:P6"/>
    <mergeCell ref="R6:W6"/>
    <mergeCell ref="A39:G39"/>
    <mergeCell ref="A5:A8"/>
    <mergeCell ref="I7:I8"/>
    <mergeCell ref="D5:D8"/>
    <mergeCell ref="F5:F8"/>
    <mergeCell ref="B5:B8"/>
    <mergeCell ref="M7:M8"/>
    <mergeCell ref="K7:K8"/>
    <mergeCell ref="E5:E8"/>
    <mergeCell ref="C5:C8"/>
    <mergeCell ref="Q6:Q8"/>
    <mergeCell ref="H6:H8"/>
    <mergeCell ref="S7:S8"/>
    <mergeCell ref="J7:J8"/>
    <mergeCell ref="U7:U8"/>
    <mergeCell ref="V7:V8"/>
    <mergeCell ref="L7:L8"/>
    <mergeCell ref="R7:R8"/>
    <mergeCell ref="P7:P8"/>
    <mergeCell ref="O7:O8"/>
    <mergeCell ref="N7:N8"/>
    <mergeCell ref="T7:T8"/>
    <mergeCell ref="W7:W8"/>
  </mergeCells>
  <printOptions horizontalCentered="1"/>
  <pageMargins left="0.39" right="0.39" top="0.58" bottom="0.58" header="0.5" footer="0.5"/>
  <pageSetup paperSize="9" scale="57" orientation="landscape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dimension ref="A1:X21"/>
  <sheetViews>
    <sheetView workbookViewId="0" showZeros="0">
      <pane ySplit="1" topLeftCell="A2" state="frozen" activePane="bottomLeft"/>
      <selection pane="bottomLeft" activeCell="A1" sqref="A1"/>
    </sheetView>
  </sheetViews>
  <sheetFormatPr defaultRowHeight="14.25" customHeight="1" defaultColWidth="9"/>
  <cols>
    <col min="1" max="1" customWidth="1" width="12.417969" style="0"/>
    <col min="2" max="2" customWidth="1" width="30.4375" style="0"/>
    <col min="3" max="3" customWidth="1" width="32.84375" style="0"/>
    <col min="4" max="4" customWidth="1" width="23.84375" style="0"/>
    <col min="5" max="5" customWidth="1" width="11.140625" style="0"/>
    <col min="6" max="6" customWidth="1" width="17.710938" style="0"/>
    <col min="7" max="7" customWidth="1" width="9.84375" style="0"/>
    <col min="8" max="8" customWidth="1" width="17.710938" style="0"/>
    <col min="9" max="21" customWidth="1" width="19.140625" style="0"/>
    <col min="22" max="23" customWidth="1" width="19.285156" style="0"/>
  </cols>
  <sheetData>
    <row r="1" spans="8:8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8:8" ht="15.0" customHeight="1">
      <c r="A2" s="54"/>
      <c r="B2" s="138"/>
      <c r="C2" s="54"/>
      <c r="D2" s="54"/>
      <c r="E2" s="139"/>
      <c r="F2" s="139"/>
      <c r="G2" s="139"/>
      <c r="H2" s="139"/>
      <c r="I2" s="138"/>
      <c r="J2" s="138"/>
      <c r="K2" s="138"/>
      <c r="L2" s="138"/>
      <c r="M2" s="138"/>
      <c r="N2" s="138"/>
      <c r="O2" s="138"/>
      <c r="P2" s="138"/>
      <c r="Q2" s="138"/>
      <c r="R2" s="54"/>
      <c r="S2" s="54"/>
      <c r="T2" s="54"/>
      <c r="U2" s="138"/>
      <c r="V2" s="54"/>
      <c r="W2" s="2" t="s">
        <v>246</v>
      </c>
    </row>
    <row r="3" spans="8:8" ht="41.25" customHeight="1">
      <c r="A3" s="3" t="str">
        <f>"2025"&amp;"年部门项目支出预算表"</f>
        <v>2025年部门项目支出预算表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</row>
    <row r="4" spans="8:8" ht="18.75" customHeight="1">
      <c r="A4" s="79" t="str">
        <f>"单位名称："&amp;"沧源佤族自治县科学技术协会"</f>
        <v>单位名称：沧源佤族自治县科学技术协会</v>
      </c>
      <c r="B4" s="140"/>
      <c r="C4" s="140"/>
      <c r="D4" s="140"/>
      <c r="E4" s="140"/>
      <c r="F4" s="140"/>
      <c r="G4" s="140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54"/>
      <c r="S4" s="54"/>
      <c r="T4" s="54"/>
      <c r="U4" s="138"/>
      <c r="V4" s="54"/>
      <c r="W4" s="2" t="s">
        <v>166</v>
      </c>
    </row>
    <row r="5" spans="8:8" ht="18.75" customHeight="1">
      <c r="A5" s="62" t="s">
        <v>247</v>
      </c>
      <c r="B5" s="142" t="s">
        <v>180</v>
      </c>
      <c r="C5" s="62" t="s">
        <v>181</v>
      </c>
      <c r="D5" s="62" t="s">
        <v>248</v>
      </c>
      <c r="E5" s="142" t="s">
        <v>182</v>
      </c>
      <c r="F5" s="142" t="s">
        <v>183</v>
      </c>
      <c r="G5" s="142" t="s">
        <v>249</v>
      </c>
      <c r="H5" s="142" t="s">
        <v>250</v>
      </c>
      <c r="I5" s="9" t="s">
        <v>56</v>
      </c>
      <c r="J5" s="7" t="s">
        <v>251</v>
      </c>
      <c r="K5" s="65"/>
      <c r="L5" s="65"/>
      <c r="M5" s="8"/>
      <c r="N5" s="7" t="s">
        <v>188</v>
      </c>
      <c r="O5" s="65"/>
      <c r="P5" s="8"/>
      <c r="Q5" s="142" t="s">
        <v>62</v>
      </c>
      <c r="R5" s="7" t="s">
        <v>79</v>
      </c>
      <c r="S5" s="65"/>
      <c r="T5" s="65"/>
      <c r="U5" s="65"/>
      <c r="V5" s="65"/>
      <c r="W5" s="8"/>
    </row>
    <row r="6" spans="8:8" ht="18.75" customHeight="1">
      <c r="A6" s="126"/>
      <c r="B6" s="128"/>
      <c r="C6" s="126"/>
      <c r="D6" s="126"/>
      <c r="E6" s="143"/>
      <c r="F6" s="143"/>
      <c r="G6" s="143"/>
      <c r="H6" s="143"/>
      <c r="I6" s="128"/>
      <c r="J6" s="144" t="s">
        <v>59</v>
      </c>
      <c r="K6" s="97"/>
      <c r="L6" s="142" t="s">
        <v>60</v>
      </c>
      <c r="M6" s="142" t="s">
        <v>61</v>
      </c>
      <c r="N6" s="142" t="s">
        <v>59</v>
      </c>
      <c r="O6" s="142" t="s">
        <v>60</v>
      </c>
      <c r="P6" s="142" t="s">
        <v>61</v>
      </c>
      <c r="Q6" s="143"/>
      <c r="R6" s="142" t="s">
        <v>58</v>
      </c>
      <c r="S6" s="62" t="s">
        <v>65</v>
      </c>
      <c r="T6" s="62" t="s">
        <v>194</v>
      </c>
      <c r="U6" s="62" t="s">
        <v>67</v>
      </c>
      <c r="V6" s="62" t="s">
        <v>68</v>
      </c>
      <c r="W6" s="62" t="s">
        <v>69</v>
      </c>
    </row>
    <row r="7" spans="8:8" ht="18.75" customHeight="1">
      <c r="A7" s="128"/>
      <c r="B7" s="128"/>
      <c r="C7" s="128"/>
      <c r="D7" s="128"/>
      <c r="E7" s="128"/>
      <c r="F7" s="128"/>
      <c r="G7" s="128"/>
      <c r="H7" s="128"/>
      <c r="I7" s="128"/>
      <c r="J7" s="145" t="s">
        <v>58</v>
      </c>
      <c r="K7" s="99"/>
      <c r="L7" s="128"/>
      <c r="M7" s="128"/>
      <c r="N7" s="128"/>
      <c r="O7" s="128"/>
      <c r="P7" s="128"/>
      <c r="Q7" s="128"/>
      <c r="R7" s="128"/>
      <c r="S7" s="127"/>
      <c r="T7" s="127"/>
      <c r="U7" s="127"/>
      <c r="V7" s="127"/>
      <c r="W7" s="127"/>
    </row>
    <row r="8" spans="8:8" ht="18.75" customHeight="1">
      <c r="A8" s="112"/>
      <c r="B8" s="10"/>
      <c r="C8" s="112"/>
      <c r="D8" s="112"/>
      <c r="E8" s="66"/>
      <c r="F8" s="66"/>
      <c r="G8" s="66"/>
      <c r="H8" s="66"/>
      <c r="I8" s="10"/>
      <c r="J8" s="69" t="s">
        <v>58</v>
      </c>
      <c r="K8" s="69" t="s">
        <v>252</v>
      </c>
      <c r="L8" s="66"/>
      <c r="M8" s="66"/>
      <c r="N8" s="66"/>
      <c r="O8" s="66"/>
      <c r="P8" s="66"/>
      <c r="Q8" s="66"/>
      <c r="R8" s="66"/>
      <c r="S8" s="66"/>
      <c r="T8" s="66"/>
      <c r="U8" s="10"/>
      <c r="V8" s="66"/>
      <c r="W8" s="66"/>
    </row>
    <row r="9" spans="8:8" ht="18.75" customHeight="1">
      <c r="A9" s="146">
        <v>1.0</v>
      </c>
      <c r="B9" s="146">
        <v>2.0</v>
      </c>
      <c r="C9" s="146">
        <v>3.0</v>
      </c>
      <c r="D9" s="146">
        <v>4.0</v>
      </c>
      <c r="E9" s="146">
        <v>5.0</v>
      </c>
      <c r="F9" s="146">
        <v>6.0</v>
      </c>
      <c r="G9" s="146">
        <v>7.0</v>
      </c>
      <c r="H9" s="146">
        <v>8.0</v>
      </c>
      <c r="I9" s="146">
        <v>9.0</v>
      </c>
      <c r="J9" s="146">
        <v>10.0</v>
      </c>
      <c r="K9" s="146">
        <v>11.0</v>
      </c>
      <c r="L9" s="146">
        <v>12.0</v>
      </c>
      <c r="M9" s="146">
        <v>13.0</v>
      </c>
      <c r="N9" s="146">
        <v>14.0</v>
      </c>
      <c r="O9" s="146">
        <v>15.0</v>
      </c>
      <c r="P9" s="146">
        <v>16.0</v>
      </c>
      <c r="Q9" s="146">
        <v>17.0</v>
      </c>
      <c r="R9" s="146">
        <v>18.0</v>
      </c>
      <c r="S9" s="146">
        <v>19.0</v>
      </c>
      <c r="T9" s="146">
        <v>20.0</v>
      </c>
      <c r="U9" s="146">
        <v>21.0</v>
      </c>
      <c r="V9" s="146">
        <v>22.0</v>
      </c>
      <c r="W9" s="146">
        <v>23.0</v>
      </c>
    </row>
    <row r="10" spans="8:8" ht="18.75" customHeight="1">
      <c r="A10" s="133"/>
      <c r="B10" s="133"/>
      <c r="C10" s="133" t="s">
        <v>253</v>
      </c>
      <c r="D10" s="133"/>
      <c r="E10" s="133"/>
      <c r="F10" s="133"/>
      <c r="G10" s="133"/>
      <c r="H10" s="133"/>
      <c r="I10" s="12">
        <v>320000.0</v>
      </c>
      <c r="J10" s="12">
        <v>320000.0</v>
      </c>
      <c r="K10" s="12">
        <v>320000.0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8:8" ht="18.75" customHeight="1">
      <c r="A11" s="147" t="s">
        <v>254</v>
      </c>
      <c r="B11" s="147" t="s">
        <v>255</v>
      </c>
      <c r="C11" s="133" t="s">
        <v>253</v>
      </c>
      <c r="D11" s="147" t="s">
        <v>71</v>
      </c>
      <c r="E11" s="147" t="s">
        <v>91</v>
      </c>
      <c r="F11" s="147" t="s">
        <v>92</v>
      </c>
      <c r="G11" s="147" t="s">
        <v>224</v>
      </c>
      <c r="H11" s="147" t="s">
        <v>225</v>
      </c>
      <c r="I11" s="12">
        <v>78300.0</v>
      </c>
      <c r="J11" s="12">
        <v>78300.0</v>
      </c>
      <c r="K11" s="12">
        <v>78300.0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8:8" ht="18.75" customHeight="1">
      <c r="A12" s="147" t="s">
        <v>254</v>
      </c>
      <c r="B12" s="147" t="s">
        <v>255</v>
      </c>
      <c r="C12" s="133" t="s">
        <v>253</v>
      </c>
      <c r="D12" s="147" t="s">
        <v>71</v>
      </c>
      <c r="E12" s="147" t="s">
        <v>91</v>
      </c>
      <c r="F12" s="147" t="s">
        <v>92</v>
      </c>
      <c r="G12" s="147" t="s">
        <v>256</v>
      </c>
      <c r="H12" s="147" t="s">
        <v>257</v>
      </c>
      <c r="I12" s="12">
        <v>30000.0</v>
      </c>
      <c r="J12" s="12">
        <v>30000.0</v>
      </c>
      <c r="K12" s="12">
        <v>30000.0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8:8" ht="18.75" customHeight="1">
      <c r="A13" s="147" t="s">
        <v>254</v>
      </c>
      <c r="B13" s="147" t="s">
        <v>255</v>
      </c>
      <c r="C13" s="133" t="s">
        <v>253</v>
      </c>
      <c r="D13" s="147" t="s">
        <v>71</v>
      </c>
      <c r="E13" s="147" t="s">
        <v>91</v>
      </c>
      <c r="F13" s="147" t="s">
        <v>92</v>
      </c>
      <c r="G13" s="147" t="s">
        <v>258</v>
      </c>
      <c r="H13" s="147" t="s">
        <v>259</v>
      </c>
      <c r="I13" s="12">
        <v>500.0</v>
      </c>
      <c r="J13" s="12">
        <v>500.0</v>
      </c>
      <c r="K13" s="12">
        <v>500.0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8:8" ht="18.75" customHeight="1">
      <c r="A14" s="147" t="s">
        <v>254</v>
      </c>
      <c r="B14" s="147" t="s">
        <v>255</v>
      </c>
      <c r="C14" s="133" t="s">
        <v>253</v>
      </c>
      <c r="D14" s="147" t="s">
        <v>71</v>
      </c>
      <c r="E14" s="147" t="s">
        <v>91</v>
      </c>
      <c r="F14" s="147" t="s">
        <v>92</v>
      </c>
      <c r="G14" s="147" t="s">
        <v>260</v>
      </c>
      <c r="H14" s="147" t="s">
        <v>261</v>
      </c>
      <c r="I14" s="12">
        <v>1200.0</v>
      </c>
      <c r="J14" s="12">
        <v>1200.0</v>
      </c>
      <c r="K14" s="12">
        <v>1200.0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8:8" ht="18.75" customHeight="1">
      <c r="A15" s="147" t="s">
        <v>254</v>
      </c>
      <c r="B15" s="147" t="s">
        <v>255</v>
      </c>
      <c r="C15" s="133" t="s">
        <v>253</v>
      </c>
      <c r="D15" s="147" t="s">
        <v>71</v>
      </c>
      <c r="E15" s="147" t="s">
        <v>91</v>
      </c>
      <c r="F15" s="147" t="s">
        <v>92</v>
      </c>
      <c r="G15" s="147" t="s">
        <v>262</v>
      </c>
      <c r="H15" s="147" t="s">
        <v>263</v>
      </c>
      <c r="I15" s="12">
        <v>30000.0</v>
      </c>
      <c r="J15" s="12">
        <v>30000.0</v>
      </c>
      <c r="K15" s="12">
        <v>30000.0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8:8" ht="18.75" customHeight="1">
      <c r="A16" s="147" t="s">
        <v>254</v>
      </c>
      <c r="B16" s="147" t="s">
        <v>255</v>
      </c>
      <c r="C16" s="133" t="s">
        <v>253</v>
      </c>
      <c r="D16" s="147" t="s">
        <v>71</v>
      </c>
      <c r="E16" s="147" t="s">
        <v>91</v>
      </c>
      <c r="F16" s="147" t="s">
        <v>92</v>
      </c>
      <c r="G16" s="147" t="s">
        <v>264</v>
      </c>
      <c r="H16" s="147" t="s">
        <v>265</v>
      </c>
      <c r="I16" s="12">
        <v>10000.0</v>
      </c>
      <c r="J16" s="12">
        <v>10000.0</v>
      </c>
      <c r="K16" s="12">
        <v>10000.0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8:8" ht="18.75" customHeight="1">
      <c r="A17" s="147" t="s">
        <v>254</v>
      </c>
      <c r="B17" s="147" t="s">
        <v>255</v>
      </c>
      <c r="C17" s="133" t="s">
        <v>253</v>
      </c>
      <c r="D17" s="147" t="s">
        <v>71</v>
      </c>
      <c r="E17" s="147" t="s">
        <v>91</v>
      </c>
      <c r="F17" s="147" t="s">
        <v>92</v>
      </c>
      <c r="G17" s="147" t="s">
        <v>266</v>
      </c>
      <c r="H17" s="147" t="s">
        <v>267</v>
      </c>
      <c r="I17" s="12">
        <v>30000.0</v>
      </c>
      <c r="J17" s="12">
        <v>30000.0</v>
      </c>
      <c r="K17" s="12">
        <v>30000.0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</row>
    <row r="18" spans="8:8" ht="18.75" customHeight="1">
      <c r="A18" s="147" t="s">
        <v>254</v>
      </c>
      <c r="B18" s="147" t="s">
        <v>255</v>
      </c>
      <c r="C18" s="133" t="s">
        <v>253</v>
      </c>
      <c r="D18" s="147" t="s">
        <v>71</v>
      </c>
      <c r="E18" s="147" t="s">
        <v>91</v>
      </c>
      <c r="F18" s="147" t="s">
        <v>92</v>
      </c>
      <c r="G18" s="147" t="s">
        <v>268</v>
      </c>
      <c r="H18" s="147" t="s">
        <v>171</v>
      </c>
      <c r="I18" s="12">
        <v>30000.0</v>
      </c>
      <c r="J18" s="12">
        <v>30000.0</v>
      </c>
      <c r="K18" s="12">
        <v>30000.0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</row>
    <row r="19" spans="8:8" ht="18.75" customHeight="1">
      <c r="A19" s="147" t="s">
        <v>254</v>
      </c>
      <c r="B19" s="147" t="s">
        <v>255</v>
      </c>
      <c r="C19" s="133" t="s">
        <v>253</v>
      </c>
      <c r="D19" s="147" t="s">
        <v>71</v>
      </c>
      <c r="E19" s="147" t="s">
        <v>91</v>
      </c>
      <c r="F19" s="147" t="s">
        <v>92</v>
      </c>
      <c r="G19" s="147" t="s">
        <v>269</v>
      </c>
      <c r="H19" s="147" t="s">
        <v>270</v>
      </c>
      <c r="I19" s="12">
        <v>60000.0</v>
      </c>
      <c r="J19" s="12">
        <v>60000.0</v>
      </c>
      <c r="K19" s="12">
        <v>60000.0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</row>
    <row r="20" spans="8:8" ht="18.75" customHeight="1">
      <c r="A20" s="147" t="s">
        <v>254</v>
      </c>
      <c r="B20" s="147" t="s">
        <v>255</v>
      </c>
      <c r="C20" s="133" t="s">
        <v>253</v>
      </c>
      <c r="D20" s="147" t="s">
        <v>71</v>
      </c>
      <c r="E20" s="147" t="s">
        <v>91</v>
      </c>
      <c r="F20" s="147" t="s">
        <v>92</v>
      </c>
      <c r="G20" s="147" t="s">
        <v>226</v>
      </c>
      <c r="H20" s="147" t="s">
        <v>227</v>
      </c>
      <c r="I20" s="12">
        <v>50000.0</v>
      </c>
      <c r="J20" s="12">
        <v>50000.0</v>
      </c>
      <c r="K20" s="12">
        <v>50000.0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</row>
    <row r="21" spans="8:8" ht="18.75" customHeight="1">
      <c r="A21" s="135" t="s">
        <v>117</v>
      </c>
      <c r="B21" s="148"/>
      <c r="C21" s="148"/>
      <c r="D21" s="148"/>
      <c r="E21" s="148"/>
      <c r="F21" s="148"/>
      <c r="G21" s="148"/>
      <c r="H21" s="149"/>
      <c r="I21" s="12">
        <v>320000.0</v>
      </c>
      <c r="J21" s="12">
        <v>320000.0</v>
      </c>
      <c r="K21" s="12">
        <v>320000.0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</row>
  </sheetData>
  <mergeCells count="28">
    <mergeCell ref="A3:W3"/>
    <mergeCell ref="B5:B8"/>
    <mergeCell ref="A4:H4"/>
    <mergeCell ref="J5:M5"/>
    <mergeCell ref="N5:P5"/>
    <mergeCell ref="R5:W5"/>
    <mergeCell ref="A21:H21"/>
    <mergeCell ref="A5:A8"/>
    <mergeCell ref="I5:I8"/>
    <mergeCell ref="D5:D8"/>
    <mergeCell ref="E5:E8"/>
    <mergeCell ref="F5:F8"/>
    <mergeCell ref="G5:G8"/>
    <mergeCell ref="H5:H8"/>
    <mergeCell ref="C5:C8"/>
    <mergeCell ref="R6:R8"/>
    <mergeCell ref="L6:L8"/>
    <mergeCell ref="T6:T8"/>
    <mergeCell ref="O6:O8"/>
    <mergeCell ref="Q5:Q8"/>
    <mergeCell ref="U6:U8"/>
    <mergeCell ref="M6:M8"/>
    <mergeCell ref="N6:N8"/>
    <mergeCell ref="P6:P8"/>
    <mergeCell ref="S6:S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</worksheet>
</file>

<file path=xl/worksheets/sheet9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18"/>
  <sheetViews>
    <sheetView workbookViewId="0" showZeros="0">
      <pane ySplit="1" topLeftCell="A2" state="frozen" activePane="bottomLeft"/>
      <selection pane="bottomLeft" activeCell="A1" sqref="A1"/>
    </sheetView>
  </sheetViews>
  <sheetFormatPr defaultRowHeight="12.0" customHeight="1" defaultColWidth="9"/>
  <cols>
    <col min="1" max="1" customWidth="1" width="34.285156" style="0"/>
    <col min="2" max="2" customWidth="1" width="48.0" style="0"/>
    <col min="3" max="5" customWidth="1" width="18.285156" style="0"/>
    <col min="6" max="6" customWidth="1" width="12.0" style="0"/>
    <col min="7" max="7" customWidth="1" width="17.0" style="0"/>
    <col min="8" max="9" customWidth="1" width="12.0" style="0"/>
    <col min="10" max="10" customWidth="1" width="27.570312" style="0"/>
  </cols>
  <sheetData>
    <row r="1" spans="8:8" ht="12.0" customHeigh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8:8" ht="15.0" customHeight="1">
      <c r="J2" s="150" t="s">
        <v>271</v>
      </c>
    </row>
    <row r="3" spans="8:8" ht="36.75" customHeight="1">
      <c r="A3" s="3" t="str">
        <f>"2025"&amp;"年部门项目支出绩效目标表"</f>
        <v>2025年部门项目支出绩效目标表</v>
      </c>
      <c r="B3" s="122"/>
      <c r="C3" s="122"/>
      <c r="D3" s="122"/>
      <c r="E3" s="122"/>
      <c r="F3" s="111"/>
      <c r="G3" s="122"/>
      <c r="H3" s="111"/>
      <c r="I3" s="111"/>
      <c r="J3" s="122"/>
    </row>
    <row r="4" spans="8:8" ht="18.75" customHeight="1">
      <c r="A4" s="79" t="str">
        <f>"单位名称："&amp;"沧源佤族自治县科学技术协会"</f>
        <v>单位名称：沧源佤族自治县科学技术协会</v>
      </c>
      <c r="B4" s="138"/>
      <c r="C4" s="138"/>
      <c r="D4" s="138"/>
      <c r="E4" s="138"/>
      <c r="F4" s="151"/>
      <c r="G4" s="138"/>
      <c r="H4" s="151"/>
    </row>
    <row r="5" spans="8:8" ht="18.75" customHeight="1">
      <c r="A5" s="69" t="s">
        <v>272</v>
      </c>
      <c r="B5" s="69" t="s">
        <v>273</v>
      </c>
      <c r="C5" s="69" t="s">
        <v>274</v>
      </c>
      <c r="D5" s="69" t="s">
        <v>275</v>
      </c>
      <c r="E5" s="69" t="s">
        <v>276</v>
      </c>
      <c r="F5" s="152" t="s">
        <v>277</v>
      </c>
      <c r="G5" s="69" t="s">
        <v>278</v>
      </c>
      <c r="H5" s="152" t="s">
        <v>279</v>
      </c>
      <c r="I5" s="152" t="s">
        <v>280</v>
      </c>
      <c r="J5" s="69" t="s">
        <v>281</v>
      </c>
    </row>
    <row r="6" spans="8:8" ht="18.75" customHeight="1">
      <c r="A6" s="70">
        <v>1.0</v>
      </c>
      <c r="B6" s="70">
        <v>2.0</v>
      </c>
      <c r="C6" s="70">
        <v>3.0</v>
      </c>
      <c r="D6" s="70">
        <v>4.0</v>
      </c>
      <c r="E6" s="70">
        <v>5.0</v>
      </c>
      <c r="F6" s="70">
        <v>6.0</v>
      </c>
      <c r="G6" s="70">
        <v>7.0</v>
      </c>
      <c r="H6" s="70">
        <v>8.0</v>
      </c>
      <c r="I6" s="70">
        <v>9.0</v>
      </c>
      <c r="J6" s="70">
        <v>10.0</v>
      </c>
    </row>
    <row r="7" spans="8:8" ht="18.75" customHeight="1">
      <c r="A7" s="101" t="s">
        <v>71</v>
      </c>
      <c r="B7" s="153"/>
      <c r="C7" s="153"/>
      <c r="D7" s="153"/>
      <c r="E7" s="154"/>
      <c r="F7" s="86"/>
      <c r="G7" s="154"/>
      <c r="H7" s="86"/>
      <c r="I7" s="86"/>
      <c r="J7" s="154"/>
    </row>
    <row r="8" spans="8:8" ht="18.75" customHeight="1">
      <c r="A8" s="102" t="s">
        <v>71</v>
      </c>
      <c r="B8" s="133"/>
      <c r="C8" s="133"/>
      <c r="D8" s="133"/>
      <c r="E8" s="101"/>
      <c r="F8" s="133"/>
      <c r="G8" s="101"/>
      <c r="H8" s="133"/>
      <c r="I8" s="133"/>
      <c r="J8" s="101"/>
    </row>
    <row r="9" spans="8:8" ht="18.75" customHeight="1">
      <c r="A9" s="155" t="s">
        <v>253</v>
      </c>
      <c r="B9" s="133" t="s">
        <v>282</v>
      </c>
      <c r="C9" s="133" t="s">
        <v>283</v>
      </c>
      <c r="D9" s="133" t="s">
        <v>284</v>
      </c>
      <c r="E9" s="101" t="s">
        <v>285</v>
      </c>
      <c r="F9" s="133" t="s">
        <v>286</v>
      </c>
      <c r="G9" s="101" t="s">
        <v>287</v>
      </c>
      <c r="H9" s="133" t="s">
        <v>288</v>
      </c>
      <c r="I9" s="133" t="s">
        <v>289</v>
      </c>
      <c r="J9" s="101" t="s">
        <v>290</v>
      </c>
    </row>
    <row r="10" spans="8:8" ht="18.75" customHeight="1">
      <c r="A10" s="155" t="s">
        <v>253</v>
      </c>
      <c r="B10" s="133" t="s">
        <v>282</v>
      </c>
      <c r="C10" s="133" t="s">
        <v>283</v>
      </c>
      <c r="D10" s="133" t="s">
        <v>284</v>
      </c>
      <c r="E10" s="101" t="s">
        <v>291</v>
      </c>
      <c r="F10" s="133" t="s">
        <v>286</v>
      </c>
      <c r="G10" s="101" t="s">
        <v>287</v>
      </c>
      <c r="H10" s="133" t="s">
        <v>292</v>
      </c>
      <c r="I10" s="133" t="s">
        <v>293</v>
      </c>
      <c r="J10" s="101" t="s">
        <v>294</v>
      </c>
    </row>
    <row r="11" spans="8:8" ht="18.75" customHeight="1">
      <c r="A11" s="155" t="s">
        <v>253</v>
      </c>
      <c r="B11" s="133" t="s">
        <v>282</v>
      </c>
      <c r="C11" s="133" t="s">
        <v>283</v>
      </c>
      <c r="D11" s="133" t="s">
        <v>284</v>
      </c>
      <c r="E11" s="101" t="s">
        <v>295</v>
      </c>
      <c r="F11" s="133" t="s">
        <v>286</v>
      </c>
      <c r="G11" s="101" t="s">
        <v>287</v>
      </c>
      <c r="H11" s="133" t="s">
        <v>296</v>
      </c>
      <c r="I11" s="133" t="s">
        <v>293</v>
      </c>
      <c r="J11" s="101" t="s">
        <v>297</v>
      </c>
    </row>
    <row r="12" spans="8:8" ht="18.75" customHeight="1">
      <c r="A12" s="155" t="s">
        <v>253</v>
      </c>
      <c r="B12" s="133" t="s">
        <v>282</v>
      </c>
      <c r="C12" s="133" t="s">
        <v>283</v>
      </c>
      <c r="D12" s="133" t="s">
        <v>298</v>
      </c>
      <c r="E12" s="101" t="s">
        <v>299</v>
      </c>
      <c r="F12" s="133" t="s">
        <v>300</v>
      </c>
      <c r="G12" s="101" t="s">
        <v>301</v>
      </c>
      <c r="H12" s="133" t="s">
        <v>302</v>
      </c>
      <c r="I12" s="133" t="s">
        <v>293</v>
      </c>
      <c r="J12" s="101" t="s">
        <v>303</v>
      </c>
    </row>
    <row r="13" spans="8:8" ht="18.75" customHeight="1">
      <c r="A13" s="155" t="s">
        <v>253</v>
      </c>
      <c r="B13" s="133" t="s">
        <v>282</v>
      </c>
      <c r="C13" s="133" t="s">
        <v>283</v>
      </c>
      <c r="D13" s="133" t="s">
        <v>298</v>
      </c>
      <c r="E13" s="101" t="s">
        <v>304</v>
      </c>
      <c r="F13" s="133" t="s">
        <v>300</v>
      </c>
      <c r="G13" s="101" t="s">
        <v>301</v>
      </c>
      <c r="H13" s="133" t="s">
        <v>302</v>
      </c>
      <c r="I13" s="133" t="s">
        <v>293</v>
      </c>
      <c r="J13" s="101" t="s">
        <v>305</v>
      </c>
    </row>
    <row r="14" spans="8:8" ht="18.75" customHeight="1">
      <c r="A14" s="155" t="s">
        <v>253</v>
      </c>
      <c r="B14" s="133" t="s">
        <v>282</v>
      </c>
      <c r="C14" s="133" t="s">
        <v>283</v>
      </c>
      <c r="D14" s="133" t="s">
        <v>306</v>
      </c>
      <c r="E14" s="101" t="s">
        <v>307</v>
      </c>
      <c r="F14" s="133" t="s">
        <v>300</v>
      </c>
      <c r="G14" s="101" t="s">
        <v>301</v>
      </c>
      <c r="H14" s="133" t="s">
        <v>302</v>
      </c>
      <c r="I14" s="133" t="s">
        <v>293</v>
      </c>
      <c r="J14" s="101" t="s">
        <v>308</v>
      </c>
    </row>
    <row r="15" spans="8:8" ht="18.75" customHeight="1">
      <c r="A15" s="155" t="s">
        <v>253</v>
      </c>
      <c r="B15" s="133" t="s">
        <v>282</v>
      </c>
      <c r="C15" s="133" t="s">
        <v>283</v>
      </c>
      <c r="D15" s="133" t="s">
        <v>309</v>
      </c>
      <c r="E15" s="101" t="s">
        <v>310</v>
      </c>
      <c r="F15" s="133" t="s">
        <v>311</v>
      </c>
      <c r="G15" s="101" t="s">
        <v>312</v>
      </c>
      <c r="H15" s="133" t="s">
        <v>313</v>
      </c>
      <c r="I15" s="133" t="s">
        <v>293</v>
      </c>
      <c r="J15" s="101" t="s">
        <v>314</v>
      </c>
    </row>
    <row r="16" spans="8:8" ht="18.75" customHeight="1">
      <c r="A16" s="155" t="s">
        <v>253</v>
      </c>
      <c r="B16" s="133" t="s">
        <v>282</v>
      </c>
      <c r="C16" s="133" t="s">
        <v>315</v>
      </c>
      <c r="D16" s="133" t="s">
        <v>316</v>
      </c>
      <c r="E16" s="101" t="s">
        <v>317</v>
      </c>
      <c r="F16" s="133" t="s">
        <v>300</v>
      </c>
      <c r="G16" s="101" t="s">
        <v>301</v>
      </c>
      <c r="H16" s="133" t="s">
        <v>302</v>
      </c>
      <c r="I16" s="133" t="s">
        <v>293</v>
      </c>
      <c r="J16" s="101" t="s">
        <v>318</v>
      </c>
    </row>
    <row r="17" spans="8:8" ht="18.75" customHeight="1">
      <c r="A17" s="155" t="s">
        <v>253</v>
      </c>
      <c r="B17" s="133" t="s">
        <v>282</v>
      </c>
      <c r="C17" s="133" t="s">
        <v>315</v>
      </c>
      <c r="D17" s="133" t="s">
        <v>319</v>
      </c>
      <c r="E17" s="101" t="s">
        <v>320</v>
      </c>
      <c r="F17" s="133" t="s">
        <v>300</v>
      </c>
      <c r="G17" s="101" t="s">
        <v>301</v>
      </c>
      <c r="H17" s="133" t="s">
        <v>302</v>
      </c>
      <c r="I17" s="133" t="s">
        <v>293</v>
      </c>
      <c r="J17" s="101" t="s">
        <v>321</v>
      </c>
    </row>
    <row r="18" spans="8:8" ht="18.75" customHeight="1">
      <c r="A18" s="155" t="s">
        <v>253</v>
      </c>
      <c r="B18" s="133" t="s">
        <v>282</v>
      </c>
      <c r="C18" s="133" t="s">
        <v>322</v>
      </c>
      <c r="D18" s="133" t="s">
        <v>323</v>
      </c>
      <c r="E18" s="101" t="s">
        <v>324</v>
      </c>
      <c r="F18" s="133" t="s">
        <v>300</v>
      </c>
      <c r="G18" s="101" t="s">
        <v>301</v>
      </c>
      <c r="H18" s="133" t="s">
        <v>302</v>
      </c>
      <c r="I18" s="133" t="s">
        <v>293</v>
      </c>
      <c r="J18" s="101" t="s">
        <v>325</v>
      </c>
    </row>
  </sheetData>
  <mergeCells count="4">
    <mergeCell ref="A3:J3"/>
    <mergeCell ref="A4:H4"/>
    <mergeCell ref="A9:A18"/>
    <mergeCell ref="B9:B18"/>
  </mergeCells>
  <printOptions horizontalCentered="1"/>
  <pageMargins left="1.0" right="1.0" top="0.75" bottom="0.75" header="0.0" footer="0.0"/>
  <pageSetup paperSize="9" scale="69" orientation="landscape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ANA-AN00</dc:creator>
  <cp:lastModifiedBy>杨洵</cp:lastModifiedBy>
  <dcterms:created xsi:type="dcterms:W3CDTF">2025-03-25T01:31:33Z</dcterms:created>
  <dcterms:modified xsi:type="dcterms:W3CDTF">2025-03-25T10:43:59Z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BE723EA0607D4822922B3506F128A1FB_12</vt:lpwstr>
  </property>
  <property fmtid="{D5CDD505-2E9C-101B-9397-08002B2CF9AE}" pid="3" name="KSOProductBuildVer">
    <vt:lpwstr>2052-12.1.0.15336</vt:lpwstr>
  </property>
</Properties>
</file>