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15" windowWidth="16905" windowHeight="14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E7" i="1" l="1"/>
  <c r="K16" i="1" l="1"/>
  <c r="L16" i="1" s="1"/>
  <c r="K17" i="1" l="1"/>
  <c r="L17" i="1" s="1"/>
  <c r="D19" i="1" l="1"/>
  <c r="F17" i="1"/>
  <c r="F15" i="1"/>
  <c r="F14" i="1"/>
  <c r="E13" i="1"/>
  <c r="E12" i="1"/>
  <c r="E11" i="1"/>
  <c r="E10" i="1"/>
  <c r="E9" i="1"/>
  <c r="E6" i="1"/>
  <c r="E19" i="1" l="1"/>
  <c r="F19" i="1"/>
</calcChain>
</file>

<file path=xl/sharedStrings.xml><?xml version="1.0" encoding="utf-8"?>
<sst xmlns="http://schemas.openxmlformats.org/spreadsheetml/2006/main" count="54" uniqueCount="34">
  <si>
    <t>实施年限</t>
  </si>
  <si>
    <t>投资规模（万元）</t>
  </si>
  <si>
    <t>实施主体</t>
  </si>
  <si>
    <t>总计</t>
  </si>
  <si>
    <t>上级</t>
  </si>
  <si>
    <t>群众</t>
  </si>
  <si>
    <t>道路交通</t>
  </si>
  <si>
    <t>2019-2022</t>
  </si>
  <si>
    <t>乡人民政府</t>
  </si>
  <si>
    <t>2022-2035</t>
  </si>
  <si>
    <t>亮化工程</t>
  </si>
  <si>
    <t>乡村振兴理事会</t>
  </si>
  <si>
    <t>产业发展</t>
  </si>
  <si>
    <t>美化绿化</t>
  </si>
  <si>
    <t>环卫设施</t>
    <phoneticPr fontId="2" type="noConversion"/>
  </si>
  <si>
    <t>排水工程及污处理设施</t>
    <phoneticPr fontId="2" type="noConversion"/>
  </si>
  <si>
    <t>供水工程</t>
    <phoneticPr fontId="2" type="noConversion"/>
  </si>
  <si>
    <t>消防设施</t>
    <phoneticPr fontId="2" type="noConversion"/>
  </si>
  <si>
    <t xml:space="preserve">                        建设内容</t>
    <phoneticPr fontId="2" type="noConversion"/>
  </si>
  <si>
    <t>乡村振兴理事会</t>
    <phoneticPr fontId="2" type="noConversion"/>
  </si>
  <si>
    <t>用地规划</t>
  </si>
  <si>
    <t>规划养殖小区1个，概算总投资22.5万元。</t>
    <phoneticPr fontId="2" type="noConversion"/>
  </si>
  <si>
    <t>实施庭院绿化美化工程，每户农户庭院及周边至少种植10株本地果木，共需种植420棵，成活1棵补助310元，概算投资6.2万元。</t>
    <phoneticPr fontId="2" type="noConversion"/>
  </si>
  <si>
    <t>实施进村入户主干道绿化工程，以三角梅、樱桃树交叉间种方式实施绿化，共需种植180棵，补助1000元/棵，概算投资18万元。</t>
    <phoneticPr fontId="2" type="noConversion"/>
  </si>
  <si>
    <t>规划新增太阳能路灯20盏，单价5000元/盏，概算总投资10万元。</t>
    <phoneticPr fontId="2" type="noConversion"/>
  </si>
  <si>
    <t>划定村庄建设边界，规划预留宅基地40亩。</t>
    <phoneticPr fontId="2" type="noConversion"/>
  </si>
  <si>
    <t>沿主干道设置室外消防栓10个，单价3000元/个，概算总投资3万元。</t>
    <phoneticPr fontId="2" type="noConversion"/>
  </si>
  <si>
    <t>规划建设或改造2个清洁公厕，投资单价7万元/座，概算总投资14万元。</t>
    <phoneticPr fontId="2" type="noConversion"/>
  </si>
  <si>
    <t>规划8条排水管（沿主要道路至污水处理设施铺设），全长1700米，设计标准管径25厘米，每25米设置1个检查井，投资单价360元/米（含检查井），概算投资61.2万元。</t>
    <phoneticPr fontId="2" type="noConversion"/>
  </si>
  <si>
    <t>硬化1条东西向村内道路，道路宽4米，道路长1500米，厚度15厘米，面积6000平方米，投资单价120元/平方米，概算投资72万元。</t>
    <phoneticPr fontId="2" type="noConversion"/>
  </si>
  <si>
    <t>新建1处一体化污水处理设施，单价8万元/座，概算总投资8万。</t>
    <phoneticPr fontId="2" type="noConversion"/>
  </si>
  <si>
    <r>
      <t>规划建设</t>
    </r>
    <r>
      <rPr>
        <b/>
        <sz val="12"/>
        <rFont val="Calibri"/>
        <family val="2"/>
      </rPr>
      <t>2</t>
    </r>
    <r>
      <rPr>
        <b/>
        <sz val="12"/>
        <rFont val="宋体"/>
        <family val="3"/>
        <charset val="134"/>
      </rPr>
      <t>个垃圾房，投资单价</t>
    </r>
    <r>
      <rPr>
        <b/>
        <sz val="12"/>
        <rFont val="Calibri"/>
        <family val="2"/>
      </rPr>
      <t>1</t>
    </r>
    <r>
      <rPr>
        <b/>
        <sz val="12"/>
        <rFont val="宋体"/>
        <family val="3"/>
        <charset val="134"/>
      </rPr>
      <t>万元</t>
    </r>
    <r>
      <rPr>
        <b/>
        <sz val="12"/>
        <rFont val="Calibri"/>
        <family val="2"/>
      </rPr>
      <t>/</t>
    </r>
    <r>
      <rPr>
        <b/>
        <sz val="12"/>
        <rFont val="宋体"/>
        <family val="3"/>
        <charset val="134"/>
      </rPr>
      <t>个，概算总投资</t>
    </r>
    <r>
      <rPr>
        <b/>
        <sz val="12"/>
        <rFont val="Calibri"/>
        <family val="2"/>
      </rPr>
      <t>2</t>
    </r>
    <r>
      <rPr>
        <b/>
        <sz val="12"/>
        <rFont val="宋体"/>
        <family val="3"/>
        <charset val="134"/>
      </rPr>
      <t>万元。</t>
    </r>
    <phoneticPr fontId="2" type="noConversion"/>
  </si>
  <si>
    <t>沧源县勐角乡糯掌村委会赛松自然村村庄规划项目建设统计表</t>
    <phoneticPr fontId="2" type="noConversion"/>
  </si>
  <si>
    <t>人饮工程连接全村水网，利用现状2处水池作为供水水池。规划1500长规划管道，用40CM钢管。单价36元/米，概算投资5.4万。供水工程概算总投资5.4万。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</si>
</sst>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b/>
      <sz val="12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黑体"/>
      <family val="3"/>
      <charset val="134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2"/>
      <name val="Calibri"/>
      <family val="2"/>
    </font>
    <font>
      <sz val="11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justify" vertical="center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justify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4" zoomScale="75" zoomScaleNormal="75" workbookViewId="0">
      <selection activeCell="D26" sqref="D26"/>
    </sheetView>
  </sheetViews>
  <sheetFormatPr defaultColWidth="9" defaultRowHeight="14.25"/>
  <cols>
    <col min="1" max="1" width="5.625" style="12" customWidth="1"/>
    <col min="2" max="3" width="66.125" style="12" customWidth="1"/>
    <col min="4" max="4" width="11.5" style="12" customWidth="1"/>
    <col min="5" max="5" width="10" style="12" customWidth="1"/>
    <col min="6" max="6" width="11.5" style="12" customWidth="1"/>
    <col min="7" max="7" width="20.25" style="12" customWidth="1"/>
    <col min="8" max="16384" width="9" style="11"/>
  </cols>
  <sheetData>
    <row r="1" spans="1:12" ht="28.5" customHeight="1">
      <c r="A1" s="15" t="s">
        <v>32</v>
      </c>
      <c r="B1" s="16"/>
      <c r="C1" s="16"/>
      <c r="D1" s="16"/>
      <c r="E1" s="16"/>
      <c r="F1" s="16"/>
      <c r="G1" s="16"/>
    </row>
    <row r="2" spans="1:12">
      <c r="A2" s="20" t="s">
        <v>18</v>
      </c>
      <c r="B2" s="20"/>
      <c r="C2" s="17" t="s">
        <v>0</v>
      </c>
      <c r="D2" s="17" t="s">
        <v>1</v>
      </c>
      <c r="E2" s="17"/>
      <c r="F2" s="17"/>
      <c r="G2" s="17" t="s">
        <v>2</v>
      </c>
    </row>
    <row r="3" spans="1:12" ht="13.5">
      <c r="A3" s="20"/>
      <c r="B3" s="20"/>
      <c r="C3" s="17"/>
      <c r="D3" s="17" t="s">
        <v>3</v>
      </c>
      <c r="E3" s="17" t="s">
        <v>4</v>
      </c>
      <c r="F3" s="17" t="s">
        <v>5</v>
      </c>
      <c r="G3" s="17"/>
    </row>
    <row r="4" spans="1:12" ht="13.5">
      <c r="A4" s="20"/>
      <c r="B4" s="20"/>
      <c r="C4" s="17"/>
      <c r="D4" s="17"/>
      <c r="E4" s="17"/>
      <c r="F4" s="17"/>
      <c r="G4" s="17"/>
    </row>
    <row r="5" spans="1:12" ht="13.5">
      <c r="A5" s="20"/>
      <c r="B5" s="20"/>
      <c r="C5" s="17"/>
      <c r="D5" s="17"/>
      <c r="E5" s="17"/>
      <c r="F5" s="17"/>
      <c r="G5" s="17"/>
    </row>
    <row r="6" spans="1:12" ht="48" customHeight="1">
      <c r="A6" s="10" t="s">
        <v>6</v>
      </c>
      <c r="B6" s="8" t="s">
        <v>29</v>
      </c>
      <c r="C6" s="6" t="s">
        <v>7</v>
      </c>
      <c r="D6" s="6">
        <v>72</v>
      </c>
      <c r="E6" s="6">
        <f>D6</f>
        <v>72</v>
      </c>
      <c r="F6" s="6"/>
      <c r="G6" s="6" t="s">
        <v>8</v>
      </c>
    </row>
    <row r="7" spans="1:12" ht="72" customHeight="1">
      <c r="A7" s="2" t="s">
        <v>16</v>
      </c>
      <c r="B7" s="8" t="s">
        <v>33</v>
      </c>
      <c r="C7" s="6" t="s">
        <v>9</v>
      </c>
      <c r="D7" s="6">
        <v>5.4</v>
      </c>
      <c r="E7" s="6">
        <f>D7</f>
        <v>5.4</v>
      </c>
      <c r="F7" s="6"/>
      <c r="G7" s="6" t="s">
        <v>8</v>
      </c>
    </row>
    <row r="8" spans="1:12">
      <c r="A8" s="17" t="s">
        <v>15</v>
      </c>
      <c r="B8" s="3" t="s">
        <v>30</v>
      </c>
      <c r="C8" s="6" t="s">
        <v>7</v>
      </c>
      <c r="D8" s="6">
        <v>8</v>
      </c>
      <c r="E8" s="6">
        <v>8</v>
      </c>
      <c r="F8" s="6"/>
      <c r="G8" s="6" t="s">
        <v>8</v>
      </c>
    </row>
    <row r="9" spans="1:12" ht="42.75">
      <c r="A9" s="17"/>
      <c r="B9" s="3" t="s">
        <v>28</v>
      </c>
      <c r="C9" s="6" t="s">
        <v>7</v>
      </c>
      <c r="D9" s="6">
        <v>61.2</v>
      </c>
      <c r="E9" s="6">
        <f t="shared" ref="E9:E13" si="0">D9</f>
        <v>61.2</v>
      </c>
      <c r="F9" s="6"/>
      <c r="G9" s="6" t="s">
        <v>8</v>
      </c>
    </row>
    <row r="10" spans="1:12" ht="30" customHeight="1">
      <c r="A10" s="17" t="s">
        <v>14</v>
      </c>
      <c r="B10" s="5" t="s">
        <v>31</v>
      </c>
      <c r="C10" s="6" t="s">
        <v>7</v>
      </c>
      <c r="D10" s="6">
        <v>2</v>
      </c>
      <c r="E10" s="6">
        <f t="shared" si="0"/>
        <v>2</v>
      </c>
      <c r="F10" s="6"/>
      <c r="G10" s="6" t="s">
        <v>8</v>
      </c>
    </row>
    <row r="11" spans="1:12" ht="54.75" customHeight="1">
      <c r="A11" s="17"/>
      <c r="B11" s="3" t="s">
        <v>27</v>
      </c>
      <c r="C11" s="6" t="s">
        <v>7</v>
      </c>
      <c r="D11" s="6">
        <v>14</v>
      </c>
      <c r="E11" s="6">
        <f t="shared" si="0"/>
        <v>14</v>
      </c>
      <c r="F11" s="6"/>
      <c r="G11" s="6" t="s">
        <v>8</v>
      </c>
    </row>
    <row r="12" spans="1:12" ht="51" customHeight="1">
      <c r="A12" s="3" t="s">
        <v>17</v>
      </c>
      <c r="B12" s="3" t="s">
        <v>26</v>
      </c>
      <c r="C12" s="6" t="s">
        <v>7</v>
      </c>
      <c r="D12" s="6">
        <v>3</v>
      </c>
      <c r="E12" s="6">
        <f t="shared" si="0"/>
        <v>3</v>
      </c>
      <c r="F12" s="4"/>
      <c r="G12" s="6" t="s">
        <v>8</v>
      </c>
    </row>
    <row r="13" spans="1:12" ht="41.25" customHeight="1">
      <c r="A13" s="2" t="s">
        <v>10</v>
      </c>
      <c r="B13" s="8" t="s">
        <v>24</v>
      </c>
      <c r="C13" s="6" t="s">
        <v>7</v>
      </c>
      <c r="D13" s="6">
        <v>10</v>
      </c>
      <c r="E13" s="6">
        <f t="shared" si="0"/>
        <v>10</v>
      </c>
      <c r="F13" s="6"/>
      <c r="G13" s="6" t="s">
        <v>8</v>
      </c>
    </row>
    <row r="14" spans="1:12" ht="50.25" customHeight="1">
      <c r="A14" s="9" t="s">
        <v>12</v>
      </c>
      <c r="B14" s="8" t="s">
        <v>21</v>
      </c>
      <c r="C14" s="6" t="s">
        <v>9</v>
      </c>
      <c r="D14" s="6">
        <v>22.5</v>
      </c>
      <c r="E14" s="6">
        <v>20</v>
      </c>
      <c r="F14" s="9">
        <f>D14-E14</f>
        <v>2.5</v>
      </c>
      <c r="G14" s="9" t="s">
        <v>8</v>
      </c>
    </row>
    <row r="15" spans="1:12" ht="59.25" customHeight="1">
      <c r="A15" s="17" t="s">
        <v>13</v>
      </c>
      <c r="B15" s="21" t="s">
        <v>23</v>
      </c>
      <c r="C15" s="19" t="s">
        <v>7</v>
      </c>
      <c r="D15" s="19">
        <v>18</v>
      </c>
      <c r="E15" s="19"/>
      <c r="F15" s="19">
        <f>D15</f>
        <v>18</v>
      </c>
      <c r="G15" s="19" t="s">
        <v>11</v>
      </c>
    </row>
    <row r="16" spans="1:12" ht="14.25" customHeight="1">
      <c r="A16" s="17"/>
      <c r="B16" s="21"/>
      <c r="C16" s="19"/>
      <c r="D16" s="19"/>
      <c r="E16" s="19"/>
      <c r="F16" s="19"/>
      <c r="G16" s="19"/>
      <c r="I16" s="11">
        <v>31</v>
      </c>
      <c r="J16" s="11">
        <v>6</v>
      </c>
      <c r="K16" s="11">
        <f>I16*J16</f>
        <v>186</v>
      </c>
      <c r="L16" s="11">
        <f>K16*1000/10000</f>
        <v>18.600000000000001</v>
      </c>
    </row>
    <row r="17" spans="1:12" ht="42.75" customHeight="1">
      <c r="A17" s="17"/>
      <c r="B17" s="8" t="s">
        <v>22</v>
      </c>
      <c r="C17" s="6" t="s">
        <v>7</v>
      </c>
      <c r="D17" s="6">
        <v>6.2</v>
      </c>
      <c r="E17" s="6"/>
      <c r="F17" s="6">
        <f>D17</f>
        <v>6.2</v>
      </c>
      <c r="G17" s="6" t="s">
        <v>19</v>
      </c>
      <c r="I17" s="11">
        <v>31</v>
      </c>
      <c r="J17" s="11">
        <v>10</v>
      </c>
      <c r="K17" s="6">
        <f>I17*J17</f>
        <v>310</v>
      </c>
      <c r="L17" s="11">
        <f>K17*200/10000</f>
        <v>6.2</v>
      </c>
    </row>
    <row r="18" spans="1:12" ht="42.75" customHeight="1">
      <c r="A18" s="7" t="s">
        <v>20</v>
      </c>
      <c r="B18" s="8" t="s">
        <v>25</v>
      </c>
      <c r="C18" s="6" t="s">
        <v>9</v>
      </c>
      <c r="D18" s="6"/>
      <c r="E18" s="6"/>
      <c r="F18" s="6"/>
      <c r="G18" s="6" t="s">
        <v>11</v>
      </c>
      <c r="K18" s="1"/>
    </row>
    <row r="19" spans="1:12">
      <c r="A19" s="2" t="s">
        <v>3</v>
      </c>
      <c r="B19" s="8"/>
      <c r="C19" s="6"/>
      <c r="D19" s="6">
        <f>SUM(D6:D17)</f>
        <v>222.3</v>
      </c>
      <c r="E19" s="6">
        <f>SUM(E6:E17)</f>
        <v>195.60000000000002</v>
      </c>
      <c r="F19" s="6">
        <f>SUM(F6:F17)</f>
        <v>26.7</v>
      </c>
      <c r="G19" s="6"/>
    </row>
    <row r="22" spans="1:12">
      <c r="B22" s="13"/>
      <c r="C22" s="18"/>
      <c r="D22" s="13"/>
      <c r="E22" s="13"/>
      <c r="F22" s="13"/>
    </row>
    <row r="23" spans="1:12">
      <c r="B23" s="13"/>
      <c r="C23" s="18"/>
      <c r="D23" s="1"/>
      <c r="E23" s="1"/>
      <c r="F23" s="13"/>
    </row>
    <row r="24" spans="1:12">
      <c r="B24" s="13"/>
      <c r="C24" s="14"/>
      <c r="D24" s="1"/>
      <c r="E24" s="1"/>
      <c r="F24" s="13"/>
    </row>
  </sheetData>
  <mergeCells count="18">
    <mergeCell ref="F15:F16"/>
    <mergeCell ref="G2:G5"/>
    <mergeCell ref="A2:B5"/>
    <mergeCell ref="C15:C16"/>
    <mergeCell ref="B15:B16"/>
    <mergeCell ref="A15:A17"/>
    <mergeCell ref="A10:A11"/>
    <mergeCell ref="G15:G16"/>
    <mergeCell ref="C22:C23"/>
    <mergeCell ref="D3:D5"/>
    <mergeCell ref="D15:D16"/>
    <mergeCell ref="E3:E5"/>
    <mergeCell ref="E15:E16"/>
    <mergeCell ref="A1:G1"/>
    <mergeCell ref="D2:F2"/>
    <mergeCell ref="A8:A9"/>
    <mergeCell ref="C2:C5"/>
    <mergeCell ref="F3:F5"/>
  </mergeCells>
  <phoneticPr fontId="2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lele</cp:lastModifiedBy>
  <dcterms:created xsi:type="dcterms:W3CDTF">2019-03-09T10:25:00Z</dcterms:created>
  <dcterms:modified xsi:type="dcterms:W3CDTF">2019-05-24T13:31:42Z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