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5" windowWidth="16905" windowHeight="14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" i="1" l="1"/>
  <c r="E15" i="1" l="1"/>
  <c r="I14" i="1" l="1"/>
  <c r="E13" i="1"/>
  <c r="I11" i="1" l="1"/>
  <c r="E10" i="1"/>
  <c r="E11" i="1"/>
  <c r="E9" i="1"/>
  <c r="E8" i="1"/>
  <c r="E12" i="1" l="1"/>
  <c r="K17" i="1" l="1"/>
  <c r="L17" i="1" s="1"/>
  <c r="K18" i="1" l="1"/>
  <c r="L18" i="1" s="1"/>
  <c r="D25" i="1" l="1"/>
  <c r="F23" i="1"/>
  <c r="F21" i="1"/>
  <c r="E20" i="1"/>
  <c r="E19" i="1"/>
  <c r="E18" i="1"/>
  <c r="E17" i="1"/>
  <c r="E14" i="1"/>
  <c r="E7" i="1"/>
  <c r="E25" i="1" l="1"/>
  <c r="F25" i="1"/>
</calcChain>
</file>

<file path=xl/sharedStrings.xml><?xml version="1.0" encoding="utf-8"?>
<sst xmlns="http://schemas.openxmlformats.org/spreadsheetml/2006/main" count="68" uniqueCount="39">
  <si>
    <t>实施年限</t>
  </si>
  <si>
    <t>投资规模（万元）</t>
  </si>
  <si>
    <t>实施主体</t>
  </si>
  <si>
    <t>总计</t>
  </si>
  <si>
    <t>上级</t>
  </si>
  <si>
    <t>群众</t>
  </si>
  <si>
    <t>道路交通</t>
  </si>
  <si>
    <t>2019-2022</t>
  </si>
  <si>
    <t>乡人民政府</t>
  </si>
  <si>
    <t>2022-2035</t>
  </si>
  <si>
    <t>亮化工程</t>
  </si>
  <si>
    <t>乡村振兴理事会</t>
  </si>
  <si>
    <t>美化绿化</t>
  </si>
  <si>
    <t>环卫设施</t>
    <phoneticPr fontId="2" type="noConversion"/>
  </si>
  <si>
    <t>排水工程及污处理设施</t>
    <phoneticPr fontId="2" type="noConversion"/>
  </si>
  <si>
    <t>供水工程</t>
    <phoneticPr fontId="2" type="noConversion"/>
  </si>
  <si>
    <t>消防设施</t>
    <phoneticPr fontId="2" type="noConversion"/>
  </si>
  <si>
    <t xml:space="preserve">                        建设内容</t>
    <phoneticPr fontId="2" type="noConversion"/>
  </si>
  <si>
    <t>乡村振兴理事会</t>
    <phoneticPr fontId="2" type="noConversion"/>
  </si>
  <si>
    <t>用地规划</t>
  </si>
  <si>
    <t>沧源县勐角乡莲花塘村委会芒广自然村村庄规划项目建设统计表</t>
    <phoneticPr fontId="2" type="noConversion"/>
  </si>
  <si>
    <t>现状道路硬化1号路，道路宽4米，道路长400米，厚度15厘米，面积1600平方米，投资单价120元/平方米，概算投资19.2万元。</t>
    <phoneticPr fontId="2" type="noConversion"/>
  </si>
  <si>
    <t>规划道路2号路，道路宽3米，道路长120米，厚度10厘米，面积360平方米，投资单价85元/平方米，概算投资3.06万元。</t>
    <phoneticPr fontId="2" type="noConversion"/>
  </si>
  <si>
    <t>规划道路3号路，道路宽3米，道路长150米，厚度10厘米，面积450平方米，投资单价85元/平方米，概算投资3.83万元。</t>
    <phoneticPr fontId="2" type="noConversion"/>
  </si>
  <si>
    <t>规划道路4号路，道路宽4米，道路长100米，厚度15厘米，面积400平方米，投资单价120元/平方米，概算投资4.8万元。</t>
    <phoneticPr fontId="2" type="noConversion"/>
  </si>
  <si>
    <t>现状机耕路修复，道路宽3米，道路长1000米，厚度10厘米，面积3000平方米，投资单价85元/平方米，概算投资25.5万元。</t>
    <phoneticPr fontId="2" type="noConversion"/>
  </si>
  <si>
    <t>新建2处一体化污水处理设施，单价8万元/座，概算总投资16万。</t>
    <phoneticPr fontId="2" type="noConversion"/>
  </si>
  <si>
    <t>规划8条排水管（沿主要道路至污水处理设施铺设），全长2000米，设计标准管径25厘米，每25米设置1个检查井，投资单价360元/米（含检查井），概算投资72万元。</t>
    <phoneticPr fontId="2" type="noConversion"/>
  </si>
  <si>
    <t>规划建设或改造1个清洁公厕，投资单价7万元/座，概算总投资7万元。</t>
    <phoneticPr fontId="2" type="noConversion"/>
  </si>
  <si>
    <t>沿主干道设置室外消防栓18个，单价3000元/个，概算总投资5.4万元。</t>
    <phoneticPr fontId="2" type="noConversion"/>
  </si>
  <si>
    <t>规划新增太阳能路灯100盏，单价5000元/盏，概算总投资50万元。</t>
    <phoneticPr fontId="2" type="noConversion"/>
  </si>
  <si>
    <r>
      <t>规划建设</t>
    </r>
    <r>
      <rPr>
        <b/>
        <sz val="12"/>
        <rFont val="Calibri"/>
        <family val="2"/>
      </rPr>
      <t>3</t>
    </r>
    <r>
      <rPr>
        <b/>
        <sz val="12"/>
        <rFont val="宋体"/>
        <family val="3"/>
        <charset val="134"/>
      </rPr>
      <t>个垃圾房，投资单价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万元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个，概算总投资</t>
    </r>
    <r>
      <rPr>
        <b/>
        <sz val="12"/>
        <rFont val="Calibri"/>
        <family val="2"/>
      </rPr>
      <t>3</t>
    </r>
    <r>
      <rPr>
        <b/>
        <sz val="12"/>
        <rFont val="宋体"/>
        <family val="3"/>
        <charset val="134"/>
      </rPr>
      <t>万元。</t>
    </r>
    <phoneticPr fontId="2" type="noConversion"/>
  </si>
  <si>
    <t>实施进村入户主干道绿化工程，以三角梅、樱桃树交叉间种方式实施绿化，共需种植450棵，补助1000元/棵，概算投资45万元。</t>
    <phoneticPr fontId="2" type="noConversion"/>
  </si>
  <si>
    <t>实施庭院绿化美化工程，每户农户庭院及周边至少种植10株本地果木，共需种植760棵，成活1棵补助200元，概算投资15.2万元。</t>
    <phoneticPr fontId="2" type="noConversion"/>
  </si>
  <si>
    <t>人饮工程连接全村水网，新建1处100平方米的高位水池，单价5万元/座，概算投资5万。规划2400长规划管道，用40CM钢管。单价36元/米，概算投资8.64万。供水工程概算总投资13.64万。</t>
    <phoneticPr fontId="2" type="noConversion"/>
  </si>
  <si>
    <t>公共空间</t>
  </si>
  <si>
    <t>结合现状球场及村庄空地，新建3处停车场，硬化面积3700㎡，投资单价200元/平方米，概算投资74万元。</t>
    <phoneticPr fontId="2" type="noConversion"/>
  </si>
  <si>
    <t>新建寨门1处，概算投资2万元。</t>
    <phoneticPr fontId="2" type="noConversion"/>
  </si>
  <si>
    <t>划定村庄建设边界，规划预留宅基地40亩。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</si>
</sst>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zoomScale="75" zoomScaleNormal="75" workbookViewId="0">
      <selection activeCell="M14" sqref="M14"/>
    </sheetView>
  </sheetViews>
  <sheetFormatPr defaultColWidth="9" defaultRowHeight="14.25" x14ac:dyDescent="0.15"/>
  <cols>
    <col min="1" max="1" width="5.625" style="6" customWidth="1"/>
    <col min="2" max="3" width="66.125" style="6" customWidth="1"/>
    <col min="4" max="4" width="11.5" style="6" customWidth="1"/>
    <col min="5" max="5" width="10" style="6" customWidth="1"/>
    <col min="6" max="6" width="11.5" style="6" customWidth="1"/>
    <col min="7" max="7" width="20.25" style="6" customWidth="1"/>
    <col min="8" max="16384" width="9" style="5"/>
  </cols>
  <sheetData>
    <row r="1" spans="1:9" ht="28.5" customHeight="1" x14ac:dyDescent="0.15">
      <c r="A1" s="9" t="s">
        <v>20</v>
      </c>
      <c r="B1" s="10"/>
      <c r="C1" s="10"/>
      <c r="D1" s="10"/>
      <c r="E1" s="10"/>
      <c r="F1" s="10"/>
      <c r="G1" s="10"/>
    </row>
    <row r="2" spans="1:9" x14ac:dyDescent="0.15">
      <c r="A2" s="23" t="s">
        <v>17</v>
      </c>
      <c r="B2" s="23"/>
      <c r="C2" s="16" t="s">
        <v>0</v>
      </c>
      <c r="D2" s="16" t="s">
        <v>1</v>
      </c>
      <c r="E2" s="16"/>
      <c r="F2" s="16"/>
      <c r="G2" s="16" t="s">
        <v>2</v>
      </c>
    </row>
    <row r="3" spans="1:9" ht="13.5" x14ac:dyDescent="0.15">
      <c r="A3" s="23"/>
      <c r="B3" s="23"/>
      <c r="C3" s="16"/>
      <c r="D3" s="16" t="s">
        <v>3</v>
      </c>
      <c r="E3" s="16" t="s">
        <v>4</v>
      </c>
      <c r="F3" s="16" t="s">
        <v>5</v>
      </c>
      <c r="G3" s="16"/>
    </row>
    <row r="4" spans="1:9" ht="13.5" x14ac:dyDescent="0.15">
      <c r="A4" s="23"/>
      <c r="B4" s="23"/>
      <c r="C4" s="16"/>
      <c r="D4" s="16"/>
      <c r="E4" s="16"/>
      <c r="F4" s="16"/>
      <c r="G4" s="16"/>
    </row>
    <row r="5" spans="1:9" ht="13.5" x14ac:dyDescent="0.15">
      <c r="A5" s="23"/>
      <c r="B5" s="23"/>
      <c r="C5" s="16"/>
      <c r="D5" s="16"/>
      <c r="E5" s="16"/>
      <c r="F5" s="16"/>
      <c r="G5" s="16"/>
    </row>
    <row r="6" spans="1:9" ht="13.5" x14ac:dyDescent="0.15">
      <c r="A6" s="23"/>
      <c r="B6" s="23"/>
      <c r="C6" s="16"/>
      <c r="D6" s="16"/>
      <c r="E6" s="16"/>
      <c r="F6" s="16"/>
      <c r="G6" s="16"/>
    </row>
    <row r="7" spans="1:9" ht="28.5" x14ac:dyDescent="0.15">
      <c r="A7" s="12" t="s">
        <v>6</v>
      </c>
      <c r="B7" s="4" t="s">
        <v>21</v>
      </c>
      <c r="C7" s="3" t="s">
        <v>7</v>
      </c>
      <c r="D7" s="3">
        <v>19.2</v>
      </c>
      <c r="E7" s="3">
        <f>D7</f>
        <v>19.2</v>
      </c>
      <c r="F7" s="3"/>
      <c r="G7" s="3" t="s">
        <v>8</v>
      </c>
    </row>
    <row r="8" spans="1:9" ht="28.5" x14ac:dyDescent="0.15">
      <c r="A8" s="13"/>
      <c r="B8" s="4" t="s">
        <v>22</v>
      </c>
      <c r="C8" s="3" t="s">
        <v>7</v>
      </c>
      <c r="D8" s="3">
        <v>3.06</v>
      </c>
      <c r="E8" s="3">
        <f>D8</f>
        <v>3.06</v>
      </c>
      <c r="F8" s="3"/>
      <c r="G8" s="3" t="s">
        <v>8</v>
      </c>
    </row>
    <row r="9" spans="1:9" ht="28.5" x14ac:dyDescent="0.15">
      <c r="A9" s="13"/>
      <c r="B9" s="4" t="s">
        <v>23</v>
      </c>
      <c r="C9" s="3" t="s">
        <v>7</v>
      </c>
      <c r="D9" s="3">
        <v>3.83</v>
      </c>
      <c r="E9" s="3">
        <f>D9</f>
        <v>3.83</v>
      </c>
      <c r="F9" s="3"/>
      <c r="G9" s="3" t="s">
        <v>8</v>
      </c>
    </row>
    <row r="10" spans="1:9" ht="28.5" x14ac:dyDescent="0.15">
      <c r="A10" s="13"/>
      <c r="B10" s="4" t="s">
        <v>24</v>
      </c>
      <c r="C10" s="3" t="s">
        <v>7</v>
      </c>
      <c r="D10" s="3">
        <v>4.8</v>
      </c>
      <c r="E10" s="3">
        <f>D10</f>
        <v>4.8</v>
      </c>
      <c r="F10" s="14"/>
      <c r="G10" s="3" t="s">
        <v>8</v>
      </c>
    </row>
    <row r="11" spans="1:9" ht="48" customHeight="1" x14ac:dyDescent="0.15">
      <c r="A11" s="15"/>
      <c r="B11" s="4" t="s">
        <v>25</v>
      </c>
      <c r="C11" s="3" t="s">
        <v>7</v>
      </c>
      <c r="D11" s="3">
        <v>25.5</v>
      </c>
      <c r="E11" s="3">
        <f>D11</f>
        <v>25.5</v>
      </c>
      <c r="F11" s="5"/>
      <c r="G11" s="3" t="s">
        <v>8</v>
      </c>
      <c r="I11" s="5">
        <f>D7+D8+D9+D10+D11</f>
        <v>56.39</v>
      </c>
    </row>
    <row r="12" spans="1:9" ht="72" customHeight="1" x14ac:dyDescent="0.15">
      <c r="A12" s="2" t="s">
        <v>15</v>
      </c>
      <c r="B12" s="4" t="s">
        <v>34</v>
      </c>
      <c r="C12" s="3" t="s">
        <v>9</v>
      </c>
      <c r="D12" s="3">
        <v>13.64</v>
      </c>
      <c r="E12" s="3">
        <f>D12</f>
        <v>13.64</v>
      </c>
      <c r="F12" s="3"/>
      <c r="G12" s="3" t="s">
        <v>8</v>
      </c>
    </row>
    <row r="13" spans="1:9" x14ac:dyDescent="0.15">
      <c r="A13" s="16" t="s">
        <v>14</v>
      </c>
      <c r="B13" s="17" t="s">
        <v>26</v>
      </c>
      <c r="C13" s="3" t="s">
        <v>7</v>
      </c>
      <c r="D13" s="3">
        <v>16</v>
      </c>
      <c r="E13" s="3">
        <f>D13</f>
        <v>16</v>
      </c>
      <c r="F13" s="3"/>
      <c r="G13" s="3" t="s">
        <v>8</v>
      </c>
    </row>
    <row r="14" spans="1:9" ht="42.75" x14ac:dyDescent="0.15">
      <c r="A14" s="16"/>
      <c r="B14" s="17" t="s">
        <v>27</v>
      </c>
      <c r="C14" s="3" t="s">
        <v>7</v>
      </c>
      <c r="D14" s="3">
        <v>72</v>
      </c>
      <c r="E14" s="3">
        <f t="shared" ref="E14:E20" si="0">D14</f>
        <v>72</v>
      </c>
      <c r="F14" s="3"/>
      <c r="G14" s="3" t="s">
        <v>8</v>
      </c>
      <c r="I14" s="5">
        <f>D13+D14</f>
        <v>88</v>
      </c>
    </row>
    <row r="15" spans="1:9" ht="54.75" customHeight="1" x14ac:dyDescent="0.15">
      <c r="A15" s="24" t="s">
        <v>35</v>
      </c>
      <c r="B15" s="4" t="s">
        <v>36</v>
      </c>
      <c r="C15" s="3" t="s">
        <v>7</v>
      </c>
      <c r="D15" s="3">
        <v>74</v>
      </c>
      <c r="E15" s="3">
        <f>D15</f>
        <v>74</v>
      </c>
      <c r="F15" s="3"/>
      <c r="G15" s="3" t="s">
        <v>8</v>
      </c>
    </row>
    <row r="16" spans="1:9" ht="41.25" customHeight="1" x14ac:dyDescent="0.15">
      <c r="A16" s="25"/>
      <c r="B16" s="4" t="s">
        <v>37</v>
      </c>
      <c r="C16" s="3" t="s">
        <v>7</v>
      </c>
      <c r="D16" s="3">
        <v>2</v>
      </c>
      <c r="E16" s="3">
        <v>2</v>
      </c>
      <c r="F16" s="3"/>
      <c r="G16" s="3"/>
      <c r="I16" s="5">
        <f>D15+D16</f>
        <v>76</v>
      </c>
    </row>
    <row r="17" spans="1:12" ht="14.25" customHeight="1" x14ac:dyDescent="0.15">
      <c r="A17" s="16" t="s">
        <v>13</v>
      </c>
      <c r="B17" s="18" t="s">
        <v>31</v>
      </c>
      <c r="C17" s="3" t="s">
        <v>7</v>
      </c>
      <c r="D17" s="3">
        <v>3</v>
      </c>
      <c r="E17" s="3">
        <f t="shared" si="0"/>
        <v>3</v>
      </c>
      <c r="F17" s="3"/>
      <c r="G17" s="3" t="s">
        <v>8</v>
      </c>
      <c r="I17" s="5">
        <v>76</v>
      </c>
      <c r="J17" s="5">
        <v>6</v>
      </c>
      <c r="K17" s="5">
        <f>I17*J17</f>
        <v>456</v>
      </c>
      <c r="L17" s="5">
        <f>K17*1000/10000</f>
        <v>45.6</v>
      </c>
    </row>
    <row r="18" spans="1:12" ht="42.75" customHeight="1" x14ac:dyDescent="0.15">
      <c r="A18" s="16"/>
      <c r="B18" s="17" t="s">
        <v>28</v>
      </c>
      <c r="C18" s="3" t="s">
        <v>7</v>
      </c>
      <c r="D18" s="3">
        <v>7</v>
      </c>
      <c r="E18" s="3">
        <f t="shared" si="0"/>
        <v>7</v>
      </c>
      <c r="F18" s="3"/>
      <c r="G18" s="3" t="s">
        <v>8</v>
      </c>
      <c r="I18" s="5">
        <v>76</v>
      </c>
      <c r="J18" s="5">
        <v>10</v>
      </c>
      <c r="K18" s="3">
        <f>I18*J18</f>
        <v>760</v>
      </c>
      <c r="L18" s="5">
        <f>K18*200/10000</f>
        <v>15.2</v>
      </c>
    </row>
    <row r="19" spans="1:12" ht="42.75" customHeight="1" x14ac:dyDescent="0.15">
      <c r="A19" s="17" t="s">
        <v>16</v>
      </c>
      <c r="B19" s="17" t="s">
        <v>29</v>
      </c>
      <c r="C19" s="3" t="s">
        <v>7</v>
      </c>
      <c r="D19" s="3">
        <v>5.4</v>
      </c>
      <c r="E19" s="3">
        <f t="shared" si="0"/>
        <v>5.4</v>
      </c>
      <c r="F19" s="19"/>
      <c r="G19" s="3" t="s">
        <v>8</v>
      </c>
      <c r="K19" s="1"/>
    </row>
    <row r="20" spans="1:12" ht="28.5" x14ac:dyDescent="0.15">
      <c r="A20" s="2" t="s">
        <v>10</v>
      </c>
      <c r="B20" s="4" t="s">
        <v>30</v>
      </c>
      <c r="C20" s="3" t="s">
        <v>7</v>
      </c>
      <c r="D20" s="3">
        <v>50</v>
      </c>
      <c r="E20" s="3">
        <f t="shared" si="0"/>
        <v>50</v>
      </c>
      <c r="F20" s="3"/>
      <c r="G20" s="3" t="s">
        <v>8</v>
      </c>
    </row>
    <row r="21" spans="1:12" ht="13.5" x14ac:dyDescent="0.15">
      <c r="A21" s="16" t="s">
        <v>12</v>
      </c>
      <c r="B21" s="20" t="s">
        <v>32</v>
      </c>
      <c r="C21" s="21" t="s">
        <v>7</v>
      </c>
      <c r="D21" s="21">
        <v>45</v>
      </c>
      <c r="E21" s="21"/>
      <c r="F21" s="21">
        <f>D21</f>
        <v>45</v>
      </c>
      <c r="G21" s="21" t="s">
        <v>11</v>
      </c>
    </row>
    <row r="22" spans="1:12" x14ac:dyDescent="0.15">
      <c r="A22" s="16"/>
      <c r="B22" s="20"/>
      <c r="C22" s="21"/>
      <c r="D22" s="21"/>
      <c r="E22" s="21"/>
      <c r="F22" s="21"/>
      <c r="G22" s="21"/>
    </row>
    <row r="23" spans="1:12" ht="28.5" x14ac:dyDescent="0.15">
      <c r="A23" s="16"/>
      <c r="B23" s="4" t="s">
        <v>33</v>
      </c>
      <c r="C23" s="3" t="s">
        <v>7</v>
      </c>
      <c r="D23" s="3">
        <v>15.2</v>
      </c>
      <c r="E23" s="3"/>
      <c r="F23" s="3">
        <f>D23</f>
        <v>15.2</v>
      </c>
      <c r="G23" s="3" t="s">
        <v>18</v>
      </c>
    </row>
    <row r="24" spans="1:12" ht="28.5" x14ac:dyDescent="0.15">
      <c r="A24" s="22" t="s">
        <v>19</v>
      </c>
      <c r="B24" s="4" t="s">
        <v>38</v>
      </c>
      <c r="C24" s="3" t="s">
        <v>9</v>
      </c>
      <c r="D24" s="3"/>
      <c r="E24" s="3"/>
      <c r="F24" s="3"/>
      <c r="G24" s="3" t="s">
        <v>11</v>
      </c>
    </row>
    <row r="25" spans="1:12" x14ac:dyDescent="0.15">
      <c r="A25" s="2" t="s">
        <v>3</v>
      </c>
      <c r="B25" s="4"/>
      <c r="C25" s="3"/>
      <c r="D25" s="3">
        <f>SUM(D7:D23)</f>
        <v>359.63</v>
      </c>
      <c r="E25" s="3">
        <f>SUM(E7:E23)</f>
        <v>299.43</v>
      </c>
      <c r="F25" s="3">
        <f>SUM(F7:F23)</f>
        <v>60.2</v>
      </c>
      <c r="G25" s="3"/>
    </row>
    <row r="28" spans="1:12" x14ac:dyDescent="0.15">
      <c r="B28" s="7"/>
      <c r="C28" s="11"/>
      <c r="D28" s="7"/>
      <c r="E28" s="7"/>
      <c r="F28" s="7"/>
    </row>
    <row r="29" spans="1:12" x14ac:dyDescent="0.15">
      <c r="B29" s="7"/>
      <c r="C29" s="11"/>
      <c r="D29" s="1"/>
      <c r="E29" s="1"/>
      <c r="F29" s="7"/>
    </row>
    <row r="30" spans="1:12" x14ac:dyDescent="0.15">
      <c r="B30" s="7"/>
      <c r="C30" s="8"/>
      <c r="D30" s="1"/>
      <c r="E30" s="1"/>
      <c r="F30" s="7"/>
    </row>
  </sheetData>
  <mergeCells count="20">
    <mergeCell ref="F21:F22"/>
    <mergeCell ref="G2:G6"/>
    <mergeCell ref="A2:B6"/>
    <mergeCell ref="C21:C22"/>
    <mergeCell ref="B21:B22"/>
    <mergeCell ref="A21:A23"/>
    <mergeCell ref="A17:A18"/>
    <mergeCell ref="G21:G22"/>
    <mergeCell ref="A7:A11"/>
    <mergeCell ref="A15:A16"/>
    <mergeCell ref="C28:C29"/>
    <mergeCell ref="D3:D6"/>
    <mergeCell ref="D21:D22"/>
    <mergeCell ref="E3:E6"/>
    <mergeCell ref="E21:E22"/>
    <mergeCell ref="A1:G1"/>
    <mergeCell ref="D2:F2"/>
    <mergeCell ref="A13:A14"/>
    <mergeCell ref="C2:C6"/>
    <mergeCell ref="F3:F6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2019-03-09T10:25:00Z</dcterms:created>
  <dcterms:modified xsi:type="dcterms:W3CDTF">2019-06-04T02:25:37Z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