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Sheet1!$A$4:$N$4</definedName>
  </definedNames>
  <calcPr calcId="144525"/>
</workbook>
</file>

<file path=xl/sharedStrings.xml><?xml version="1.0" encoding="utf-8"?>
<sst xmlns="http://schemas.openxmlformats.org/spreadsheetml/2006/main" count="61" uniqueCount="39">
  <si>
    <t>2021年拟享受城镇公益性岗位补贴及社会保险补贴单位</t>
  </si>
  <si>
    <t xml:space="preserve">单位：沧源县人力资源和社会保障局劳动就业服务管理中心 </t>
  </si>
  <si>
    <t>单位：月、元</t>
  </si>
  <si>
    <t>序号</t>
  </si>
  <si>
    <t>单 位</t>
  </si>
  <si>
    <t>人数</t>
  </si>
  <si>
    <t>岗位补贴期限</t>
  </si>
  <si>
    <t>月数</t>
  </si>
  <si>
    <r>
      <rPr>
        <sz val="12"/>
        <color theme="1"/>
        <rFont val="宋体"/>
        <charset val="134"/>
      </rPr>
      <t xml:space="preserve">公益性岗位    补贴金额         </t>
    </r>
    <r>
      <rPr>
        <sz val="10"/>
        <color theme="1"/>
        <rFont val="宋体"/>
        <charset val="134"/>
      </rPr>
      <t>（1350元/月/人）</t>
    </r>
  </si>
  <si>
    <t>社会保险补贴期限</t>
  </si>
  <si>
    <t>社会保险补贴金额</t>
  </si>
  <si>
    <t>公益性岗位补贴及社会保险补贴              合计</t>
  </si>
  <si>
    <t>备注</t>
  </si>
  <si>
    <t>养老</t>
  </si>
  <si>
    <t>医疗</t>
  </si>
  <si>
    <t>失业</t>
  </si>
  <si>
    <t>合计</t>
  </si>
  <si>
    <t>沧源佤族自治县芒卡镇初级中学</t>
  </si>
  <si>
    <t>2021年1-6月</t>
  </si>
  <si>
    <t>沧源佤族自治县城区幼儿园</t>
  </si>
  <si>
    <t>2021年8月</t>
  </si>
  <si>
    <t>沧源佤族自治县勐来乡九年一贯制中心校</t>
  </si>
  <si>
    <t>2021年9月</t>
  </si>
  <si>
    <t>沧源佤族自治县道路运输管理局</t>
  </si>
  <si>
    <t>2021年1-9月</t>
  </si>
  <si>
    <t>沧源佤族自治县岩帅镇团结中心完小</t>
  </si>
  <si>
    <t>2021年7-9月</t>
  </si>
  <si>
    <t>沧源佤族自治县红十字会</t>
  </si>
  <si>
    <t>2021年5-8月</t>
  </si>
  <si>
    <t>沧源佤族自治县勐省农场社区管理委员会</t>
  </si>
  <si>
    <t>2021年7-8月</t>
  </si>
  <si>
    <t>沧源佤族自治县市场监督管理局</t>
  </si>
  <si>
    <t>沧源佤族自治县人民检察院</t>
  </si>
  <si>
    <t>沧源佤族自治县岩帅镇完全小学</t>
  </si>
  <si>
    <t>沧源佤族自治县政务服务管理局</t>
  </si>
  <si>
    <t>2021年1-8月</t>
  </si>
  <si>
    <t>沧源县岩帅镇团结中学</t>
  </si>
  <si>
    <t>2021年8-9月</t>
  </si>
  <si>
    <t>沧源佤族自治县班老乡九年一贯制中心校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</si>
</sst>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L25" sqref="L25"/>
    </sheetView>
  </sheetViews>
  <sheetFormatPr defaultColWidth="9" defaultRowHeight="13.5"/>
  <cols>
    <col min="1" max="1" width="5.375" customWidth="1"/>
    <col min="2" max="2" width="26.125" customWidth="1"/>
    <col min="3" max="3" width="4.625" customWidth="1"/>
    <col min="4" max="4" width="9.5" customWidth="1"/>
    <col min="5" max="5" width="6.5" customWidth="1"/>
    <col min="6" max="6" width="15.125" customWidth="1"/>
    <col min="7" max="7" width="8.5" customWidth="1"/>
    <col min="8" max="8" width="5" customWidth="1"/>
    <col min="9" max="12" width="8.625" customWidth="1"/>
    <col min="13" max="13" width="18.625" customWidth="1"/>
  </cols>
  <sheetData>
    <row r="1" ht="3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4" customHeight="1" spans="1:13">
      <c r="A2" s="6" t="s">
        <v>1</v>
      </c>
      <c r="B2" s="6"/>
      <c r="C2" s="6"/>
      <c r="D2" s="6"/>
      <c r="E2" s="6"/>
      <c r="F2" s="6"/>
      <c r="G2" s="7"/>
      <c r="H2" s="7"/>
      <c r="M2" s="7" t="s">
        <v>2</v>
      </c>
    </row>
    <row r="3" s="1" customFormat="1" ht="27" customHeight="1" spans="1:14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9" t="s">
        <v>9</v>
      </c>
      <c r="H3" s="11" t="s">
        <v>7</v>
      </c>
      <c r="I3" s="11" t="s">
        <v>10</v>
      </c>
      <c r="J3" s="11"/>
      <c r="K3" s="11"/>
      <c r="L3" s="11"/>
      <c r="M3" s="23" t="s">
        <v>11</v>
      </c>
      <c r="N3" s="24" t="s">
        <v>12</v>
      </c>
    </row>
    <row r="4" s="1" customFormat="1" ht="33" customHeight="1" spans="1:14">
      <c r="A4" s="8"/>
      <c r="B4" s="9"/>
      <c r="C4" s="9"/>
      <c r="D4" s="9"/>
      <c r="E4" s="9"/>
      <c r="F4" s="10"/>
      <c r="G4" s="9"/>
      <c r="H4" s="11"/>
      <c r="I4" s="11" t="s">
        <v>13</v>
      </c>
      <c r="J4" s="25" t="s">
        <v>14</v>
      </c>
      <c r="K4" s="11" t="s">
        <v>15</v>
      </c>
      <c r="L4" s="25" t="s">
        <v>16</v>
      </c>
      <c r="M4" s="23"/>
      <c r="N4" s="24"/>
    </row>
    <row r="5" s="2" customFormat="1" ht="20" customHeight="1" spans="1:14">
      <c r="A5" s="12">
        <v>1</v>
      </c>
      <c r="B5" s="13" t="s">
        <v>17</v>
      </c>
      <c r="C5" s="14">
        <v>1</v>
      </c>
      <c r="D5" s="15" t="s">
        <v>18</v>
      </c>
      <c r="E5" s="16">
        <v>6</v>
      </c>
      <c r="F5" s="14">
        <f>E5*1350</f>
        <v>8100</v>
      </c>
      <c r="G5" s="15" t="s">
        <v>18</v>
      </c>
      <c r="H5" s="16">
        <v>6</v>
      </c>
      <c r="I5" s="12">
        <v>2982.72</v>
      </c>
      <c r="J5" s="26">
        <v>1835.4</v>
      </c>
      <c r="K5" s="26">
        <v>56.7</v>
      </c>
      <c r="L5" s="26">
        <f t="shared" ref="L5:L18" si="0">I5+J5+K5</f>
        <v>4874.82</v>
      </c>
      <c r="M5" s="26">
        <f t="shared" ref="M5:M18" si="1">F5+L5</f>
        <v>12974.82</v>
      </c>
      <c r="N5" s="27"/>
    </row>
    <row r="6" s="2" customFormat="1" ht="20" customHeight="1" spans="1:14">
      <c r="A6" s="12">
        <v>2</v>
      </c>
      <c r="B6" s="17" t="s">
        <v>19</v>
      </c>
      <c r="C6" s="14">
        <v>2</v>
      </c>
      <c r="D6" s="15" t="s">
        <v>20</v>
      </c>
      <c r="E6" s="16">
        <v>1</v>
      </c>
      <c r="F6" s="14">
        <f>1350*2</f>
        <v>2700</v>
      </c>
      <c r="G6" s="15" t="s">
        <v>20</v>
      </c>
      <c r="H6" s="14">
        <v>1</v>
      </c>
      <c r="I6" s="12">
        <v>994.24</v>
      </c>
      <c r="J6" s="26">
        <v>611.8</v>
      </c>
      <c r="K6" s="26">
        <v>18.9</v>
      </c>
      <c r="L6" s="26">
        <f t="shared" si="0"/>
        <v>1624.94</v>
      </c>
      <c r="M6" s="26">
        <f t="shared" si="1"/>
        <v>4324.94</v>
      </c>
      <c r="N6" s="27"/>
    </row>
    <row r="7" s="2" customFormat="1" ht="20" customHeight="1" spans="1:14">
      <c r="A7" s="18">
        <v>3</v>
      </c>
      <c r="B7" s="17" t="s">
        <v>21</v>
      </c>
      <c r="C7" s="14">
        <v>12</v>
      </c>
      <c r="D7" s="15" t="s">
        <v>20</v>
      </c>
      <c r="E7" s="16">
        <v>1</v>
      </c>
      <c r="F7" s="14">
        <f>C7*1350</f>
        <v>16200</v>
      </c>
      <c r="G7" s="15" t="s">
        <v>20</v>
      </c>
      <c r="H7" s="14">
        <v>1</v>
      </c>
      <c r="I7" s="12">
        <v>5965.44</v>
      </c>
      <c r="J7" s="26">
        <v>3670.8</v>
      </c>
      <c r="K7" s="26">
        <v>113.4</v>
      </c>
      <c r="L7" s="26">
        <f t="shared" si="0"/>
        <v>9749.64</v>
      </c>
      <c r="M7" s="26">
        <f t="shared" si="1"/>
        <v>25949.64</v>
      </c>
      <c r="N7" s="27"/>
    </row>
    <row r="8" s="2" customFormat="1" ht="20" customHeight="1" spans="1:14">
      <c r="A8" s="19"/>
      <c r="B8" s="17" t="s">
        <v>21</v>
      </c>
      <c r="C8" s="14">
        <v>11</v>
      </c>
      <c r="D8" s="15" t="s">
        <v>22</v>
      </c>
      <c r="E8" s="16">
        <v>1</v>
      </c>
      <c r="F8" s="14">
        <f>C8*1350</f>
        <v>14850</v>
      </c>
      <c r="G8" s="15" t="s">
        <v>22</v>
      </c>
      <c r="H8" s="14">
        <v>1</v>
      </c>
      <c r="I8" s="12">
        <v>5468.32</v>
      </c>
      <c r="J8" s="26">
        <v>3364.9</v>
      </c>
      <c r="K8" s="26">
        <v>103.95</v>
      </c>
      <c r="L8" s="26">
        <f t="shared" si="0"/>
        <v>8937.17</v>
      </c>
      <c r="M8" s="26">
        <f t="shared" si="1"/>
        <v>23787.17</v>
      </c>
      <c r="N8" s="27"/>
    </row>
    <row r="9" s="2" customFormat="1" ht="20" customHeight="1" spans="1:14">
      <c r="A9" s="12">
        <v>4</v>
      </c>
      <c r="B9" s="17" t="s">
        <v>23</v>
      </c>
      <c r="C9" s="14">
        <v>1</v>
      </c>
      <c r="D9" s="15" t="s">
        <v>24</v>
      </c>
      <c r="E9" s="16">
        <v>9</v>
      </c>
      <c r="F9" s="14">
        <f>1350*9</f>
        <v>12150</v>
      </c>
      <c r="G9" s="15" t="s">
        <v>24</v>
      </c>
      <c r="H9" s="14">
        <v>9</v>
      </c>
      <c r="I9" s="12">
        <v>4474.08</v>
      </c>
      <c r="J9" s="26">
        <v>2753.1</v>
      </c>
      <c r="K9" s="26">
        <v>85.05</v>
      </c>
      <c r="L9" s="26">
        <f t="shared" si="0"/>
        <v>7312.23</v>
      </c>
      <c r="M9" s="26">
        <f t="shared" si="1"/>
        <v>19462.23</v>
      </c>
      <c r="N9" s="27"/>
    </row>
    <row r="10" s="2" customFormat="1" ht="20" customHeight="1" spans="1:14">
      <c r="A10" s="12">
        <v>5</v>
      </c>
      <c r="B10" s="17" t="s">
        <v>25</v>
      </c>
      <c r="C10" s="14">
        <v>33</v>
      </c>
      <c r="D10" s="15" t="s">
        <v>26</v>
      </c>
      <c r="E10" s="16">
        <v>3</v>
      </c>
      <c r="F10" s="14">
        <v>130950</v>
      </c>
      <c r="G10" s="15" t="s">
        <v>26</v>
      </c>
      <c r="H10" s="14">
        <v>3</v>
      </c>
      <c r="I10" s="12">
        <v>48220.64</v>
      </c>
      <c r="J10" s="26">
        <v>29672.3</v>
      </c>
      <c r="K10" s="26">
        <v>916.65</v>
      </c>
      <c r="L10" s="26">
        <f t="shared" si="0"/>
        <v>78809.59</v>
      </c>
      <c r="M10" s="26">
        <f t="shared" si="1"/>
        <v>209759.59</v>
      </c>
      <c r="N10" s="27"/>
    </row>
    <row r="11" s="2" customFormat="1" ht="20" customHeight="1" spans="1:14">
      <c r="A11" s="12">
        <v>6</v>
      </c>
      <c r="B11" s="17" t="s">
        <v>27</v>
      </c>
      <c r="C11" s="14">
        <v>1</v>
      </c>
      <c r="D11" s="15" t="s">
        <v>28</v>
      </c>
      <c r="E11" s="16">
        <v>4</v>
      </c>
      <c r="F11" s="14">
        <f>1350*4</f>
        <v>5400</v>
      </c>
      <c r="G11" s="15" t="s">
        <v>28</v>
      </c>
      <c r="H11" s="14">
        <v>4</v>
      </c>
      <c r="I11" s="12">
        <v>1988.48</v>
      </c>
      <c r="J11" s="26">
        <v>1223.6</v>
      </c>
      <c r="K11" s="26">
        <v>37.8</v>
      </c>
      <c r="L11" s="26">
        <f t="shared" si="0"/>
        <v>3249.88</v>
      </c>
      <c r="M11" s="26">
        <f t="shared" si="1"/>
        <v>8649.88</v>
      </c>
      <c r="N11" s="27"/>
    </row>
    <row r="12" s="2" customFormat="1" ht="20" customHeight="1" spans="1:14">
      <c r="A12" s="12">
        <v>7</v>
      </c>
      <c r="B12" s="17" t="s">
        <v>29</v>
      </c>
      <c r="C12" s="14">
        <v>8</v>
      </c>
      <c r="D12" s="15" t="s">
        <v>30</v>
      </c>
      <c r="E12" s="16">
        <v>2</v>
      </c>
      <c r="F12" s="14">
        <f>C12*1350*2</f>
        <v>21600</v>
      </c>
      <c r="G12" s="15" t="s">
        <v>30</v>
      </c>
      <c r="H12" s="14">
        <v>2</v>
      </c>
      <c r="I12" s="12">
        <v>7953.92</v>
      </c>
      <c r="J12" s="26">
        <v>4894.4</v>
      </c>
      <c r="K12" s="26">
        <v>151.2</v>
      </c>
      <c r="L12" s="26">
        <f t="shared" si="0"/>
        <v>12999.52</v>
      </c>
      <c r="M12" s="26">
        <f t="shared" si="1"/>
        <v>34599.52</v>
      </c>
      <c r="N12" s="27"/>
    </row>
    <row r="13" s="2" customFormat="1" ht="20" customHeight="1" spans="1:14">
      <c r="A13" s="12">
        <v>8</v>
      </c>
      <c r="B13" s="14" t="s">
        <v>31</v>
      </c>
      <c r="C13" s="14">
        <v>3</v>
      </c>
      <c r="D13" s="15" t="s">
        <v>26</v>
      </c>
      <c r="E13" s="16">
        <v>3</v>
      </c>
      <c r="F13" s="14">
        <v>9450</v>
      </c>
      <c r="G13" s="15" t="s">
        <v>26</v>
      </c>
      <c r="H13" s="14">
        <v>3</v>
      </c>
      <c r="I13" s="12">
        <v>3479.84</v>
      </c>
      <c r="J13" s="26">
        <v>2141.3</v>
      </c>
      <c r="K13" s="26">
        <v>66.15</v>
      </c>
      <c r="L13" s="26">
        <f t="shared" si="0"/>
        <v>5687.29</v>
      </c>
      <c r="M13" s="26">
        <f t="shared" si="1"/>
        <v>15137.29</v>
      </c>
      <c r="N13" s="27"/>
    </row>
    <row r="14" s="2" customFormat="1" ht="20" customHeight="1" spans="1:14">
      <c r="A14" s="12">
        <v>9</v>
      </c>
      <c r="B14" s="14" t="s">
        <v>32</v>
      </c>
      <c r="C14" s="14">
        <v>4</v>
      </c>
      <c r="D14" s="15" t="s">
        <v>24</v>
      </c>
      <c r="E14" s="16">
        <v>9</v>
      </c>
      <c r="F14" s="14">
        <f>C14*E14*1350</f>
        <v>48600</v>
      </c>
      <c r="G14" s="15" t="s">
        <v>24</v>
      </c>
      <c r="H14" s="14">
        <v>4</v>
      </c>
      <c r="I14" s="12">
        <v>17896.32</v>
      </c>
      <c r="J14" s="26">
        <v>11012.4</v>
      </c>
      <c r="K14" s="26">
        <v>340.2</v>
      </c>
      <c r="L14" s="26">
        <f t="shared" si="0"/>
        <v>29248.92</v>
      </c>
      <c r="M14" s="26">
        <f t="shared" si="1"/>
        <v>77848.92</v>
      </c>
      <c r="N14" s="27"/>
    </row>
    <row r="15" s="3" customFormat="1" ht="20" customHeight="1" spans="1:14">
      <c r="A15" s="12">
        <v>10</v>
      </c>
      <c r="B15" s="20" t="s">
        <v>33</v>
      </c>
      <c r="C15" s="21">
        <v>26</v>
      </c>
      <c r="D15" s="15" t="s">
        <v>30</v>
      </c>
      <c r="E15" s="21">
        <v>2</v>
      </c>
      <c r="F15" s="21">
        <f>26*2*1350</f>
        <v>70200</v>
      </c>
      <c r="G15" s="15" t="s">
        <v>30</v>
      </c>
      <c r="H15" s="21">
        <v>2</v>
      </c>
      <c r="I15" s="21">
        <v>25850.24</v>
      </c>
      <c r="J15" s="21">
        <v>14683.2</v>
      </c>
      <c r="K15" s="21">
        <v>491.4</v>
      </c>
      <c r="L15" s="26">
        <f t="shared" si="0"/>
        <v>41024.84</v>
      </c>
      <c r="M15" s="26">
        <f t="shared" si="1"/>
        <v>111224.84</v>
      </c>
      <c r="N15" s="20"/>
    </row>
    <row r="16" s="3" customFormat="1" ht="20" customHeight="1" spans="1:14">
      <c r="A16" s="12">
        <v>11</v>
      </c>
      <c r="B16" s="20" t="s">
        <v>34</v>
      </c>
      <c r="C16" s="21">
        <v>3</v>
      </c>
      <c r="D16" s="15" t="s">
        <v>35</v>
      </c>
      <c r="E16" s="21">
        <v>8</v>
      </c>
      <c r="F16" s="21">
        <v>28350</v>
      </c>
      <c r="G16" s="15" t="s">
        <v>35</v>
      </c>
      <c r="H16" s="21">
        <v>8</v>
      </c>
      <c r="I16" s="21">
        <v>10439.52</v>
      </c>
      <c r="J16" s="21">
        <v>6423.9</v>
      </c>
      <c r="K16" s="21">
        <v>198.45</v>
      </c>
      <c r="L16" s="26">
        <f t="shared" si="0"/>
        <v>17061.87</v>
      </c>
      <c r="M16" s="26">
        <f t="shared" si="1"/>
        <v>45411.87</v>
      </c>
      <c r="N16" s="20"/>
    </row>
    <row r="17" s="3" customFormat="1" ht="20" customHeight="1" spans="1:14">
      <c r="A17" s="12">
        <v>12</v>
      </c>
      <c r="B17" s="20" t="s">
        <v>36</v>
      </c>
      <c r="C17" s="21">
        <v>3</v>
      </c>
      <c r="D17" s="15" t="s">
        <v>37</v>
      </c>
      <c r="E17" s="21">
        <v>2</v>
      </c>
      <c r="F17" s="21">
        <f>1350*3*2</f>
        <v>8100</v>
      </c>
      <c r="G17" s="15" t="s">
        <v>37</v>
      </c>
      <c r="H17" s="21">
        <v>2</v>
      </c>
      <c r="I17" s="21">
        <v>2982.72</v>
      </c>
      <c r="J17" s="21">
        <v>1835.4</v>
      </c>
      <c r="K17" s="21">
        <v>56.7</v>
      </c>
      <c r="L17" s="26">
        <f t="shared" si="0"/>
        <v>4874.82</v>
      </c>
      <c r="M17" s="26">
        <f t="shared" si="1"/>
        <v>12974.82</v>
      </c>
      <c r="N17" s="20"/>
    </row>
    <row r="18" s="3" customFormat="1" ht="20" customHeight="1" spans="1:14">
      <c r="A18" s="12">
        <v>13</v>
      </c>
      <c r="B18" s="17" t="s">
        <v>38</v>
      </c>
      <c r="C18" s="21">
        <v>33</v>
      </c>
      <c r="D18" s="15" t="s">
        <v>26</v>
      </c>
      <c r="E18" s="21">
        <v>3</v>
      </c>
      <c r="F18" s="21">
        <v>122850</v>
      </c>
      <c r="G18" s="15" t="s">
        <v>26</v>
      </c>
      <c r="H18" s="21">
        <v>3</v>
      </c>
      <c r="I18" s="21">
        <v>45237.92</v>
      </c>
      <c r="J18" s="21">
        <v>27836.9</v>
      </c>
      <c r="K18" s="21">
        <v>859.95</v>
      </c>
      <c r="L18" s="26">
        <f t="shared" si="0"/>
        <v>73934.77</v>
      </c>
      <c r="M18" s="26">
        <f t="shared" si="1"/>
        <v>196784.77</v>
      </c>
      <c r="N18" s="20"/>
    </row>
    <row r="19" s="3" customFormat="1" ht="20" customHeight="1" spans="1:14">
      <c r="A19" s="12"/>
      <c r="B19" s="20"/>
      <c r="C19" s="20"/>
      <c r="D19" s="20"/>
      <c r="E19" s="20"/>
      <c r="F19" s="21"/>
      <c r="G19" s="20"/>
      <c r="H19" s="20"/>
      <c r="I19" s="20"/>
      <c r="J19" s="20"/>
      <c r="K19" s="20"/>
      <c r="L19" s="20"/>
      <c r="M19" s="20"/>
      <c r="N19" s="20"/>
    </row>
    <row r="20" s="4" customFormat="1" ht="20" customHeight="1" spans="1:14">
      <c r="A20" s="22"/>
      <c r="B20" s="22" t="s">
        <v>16</v>
      </c>
      <c r="C20" s="22">
        <f>SUM(C5:C19)</f>
        <v>141</v>
      </c>
      <c r="D20" s="22"/>
      <c r="E20" s="22">
        <f>SUM(E5:E19)</f>
        <v>54</v>
      </c>
      <c r="F20" s="22">
        <f>SUM(F5:F19)</f>
        <v>499500</v>
      </c>
      <c r="G20" s="22"/>
      <c r="H20" s="22">
        <f t="shared" ref="H20:M20" si="2">SUM(H5:H19)</f>
        <v>49</v>
      </c>
      <c r="I20" s="22">
        <f t="shared" si="2"/>
        <v>183934.4</v>
      </c>
      <c r="J20" s="22">
        <f t="shared" si="2"/>
        <v>111959.4</v>
      </c>
      <c r="K20" s="22">
        <f t="shared" si="2"/>
        <v>3496.5</v>
      </c>
      <c r="L20" s="22">
        <f t="shared" si="2"/>
        <v>299390.3</v>
      </c>
      <c r="M20" s="22">
        <f t="shared" si="2"/>
        <v>798890.3</v>
      </c>
      <c r="N20" s="22"/>
    </row>
  </sheetData>
  <mergeCells count="14">
    <mergeCell ref="A1:N1"/>
    <mergeCell ref="A2:F2"/>
    <mergeCell ref="I3:L3"/>
    <mergeCell ref="A3:A4"/>
    <mergeCell ref="A7:A8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ageMargins left="0.472222222222222" right="0.03888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2021-10-12T01:43:00Z</dcterms:created>
  <dcterms:modified xsi:type="dcterms:W3CDTF">2021-10-12T03:50:57Z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EFFAB20F35D74533A992C4D61A2A6B1E</vt:lpwstr>
  </property>
  <property fmtid="{D5CDD505-2E9C-101B-9397-08002B2CF9AE}" pid="3" name="KSOProductBuildVer">
    <vt:lpwstr>2052-11.1.0.10700</vt:lpwstr>
  </property>
</Properties>
</file>