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<sst xmlns="http://schemas.openxmlformats.org/spreadsheetml/2006/main" count="979" uniqueCount="403">
  <si>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</si>
  <si>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</si>
  <si>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</si>
  <si>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</si>
  <si>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</si>
  <si>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</si>
  <si>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</si>
  <si>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</si>
  <si>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</si>
  <si>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</si>
  <si>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</si>
  <si>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</si>
  <si>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</si>
  <si>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</si>
  <si>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</si>
  <si>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</si>
  <si>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</si>
  <si>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</si>
  <si>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</si>
  <si>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</si>
  <si>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</si>
  <si>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</si>
  <si>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</si>
  <si>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</si>
  <si>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</si>
  <si>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</si>
  <si>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</si>
  <si>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</si>
  <si>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</si>
  <si>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</si>
  <si>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</si>
  <si>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</si>
  <si>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</si>
  <si>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</si>
  <si>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</si>
  <si>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</si>
  <si>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</si>
  <si>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</si>
  <si>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</si>
  <si>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</si>
  <si>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</si>
  <si>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</si>
  <si>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</si>
  <si>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</si>
  <si>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</si>
  <si>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</si>
  <si>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</si>
  <si>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</si>
  <si>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</si>
  <si>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</si>
  <si>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</si>
  <si>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</si>
  <si>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</si>
  <si>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</si>
  <si>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</si>
  <si>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</si>
  <si>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</si>
  <si>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</si>
  <si>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</si>
  <si>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</si>
  <si>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</si>
  <si>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</si>
  <si>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</si>
  <si>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</si>
  <si>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</si>
  <si>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</si>
  <si>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</si>
  <si>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</si>
  <si>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</si>
  <si>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</si>
  <si>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190001</t>
  </si>
  <si>
    <t>中共沧源佤族自治县委统战部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</si>
  <si>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</si>
  <si>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</si>
  <si>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</si>
  <si>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</si>
  <si>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</si>
  <si>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</si>
  <si>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</si>
  <si>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</si>
  <si>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</si>
  <si>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</si>
  <si>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</si>
  <si>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</si>
  <si>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</si>
  <si>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</si>
  <si>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20134</t>
  </si>
  <si>
    <t>统战事务</t>
  </si>
  <si>
    <t>2013401</t>
  </si>
  <si>
    <t>行政运行</t>
  </si>
  <si>
    <t>2013404</t>
  </si>
  <si>
    <t>宗教事务</t>
  </si>
  <si>
    <t>2013405</t>
  </si>
  <si>
    <t>华侨事务</t>
  </si>
  <si>
    <t>2013450</t>
  </si>
  <si>
    <t>事业运行</t>
  </si>
  <si>
    <t>2013499</t>
  </si>
  <si>
    <t>其他统战事务支出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</si>
  <si>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</si>
  <si>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</si>
  <si>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</si>
  <si>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</si>
  <si>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</si>
  <si>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</si>
  <si>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</si>
  <si>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</si>
  <si>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</si>
  <si>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</si>
  <si>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</si>
  <si>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</si>
  <si>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</si>
  <si>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</si>
  <si>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</si>
  <si>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</si>
  <si>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</si>
  <si>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</si>
  <si>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</si>
  <si>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</si>
  <si>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</si>
  <si>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</si>
  <si>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</si>
  <si>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</si>
  <si>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</si>
  <si>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</si>
  <si>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</si>
  <si>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</si>
  <si>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229</t>
  </si>
  <si>
    <t>22999</t>
  </si>
  <si>
    <t>2299999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</si>
  <si>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</si>
  <si>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</si>
  <si>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</si>
  <si>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</si>
  <si>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</si>
  <si>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</si>
  <si>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</si>
  <si>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</si>
  <si>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</si>
  <si>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</si>
  <si>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</si>
  <si>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</si>
  <si>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</si>
  <si>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</si>
  <si>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</si>
  <si>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</si>
  <si>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</si>
  <si>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</si>
  <si>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</si>
  <si>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</si>
  <si>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</si>
  <si>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</si>
  <si>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</si>
  <si>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</si>
  <si>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</si>
  <si>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</si>
  <si>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</si>
  <si>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</si>
  <si>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</si>
  <si>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</si>
  <si>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</si>
  <si>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</si>
  <si>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</si>
  <si>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</si>
  <si>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</si>
  <si>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</si>
  <si>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</si>
  <si>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</si>
  <si>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</si>
  <si>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</si>
  <si>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</si>
  <si>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</si>
  <si>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</si>
  <si>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</si>
  <si>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</si>
  <si>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</si>
  <si>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</si>
  <si>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</si>
  <si>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</si>
  <si>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</si>
  <si>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</si>
  <si>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</si>
  <si>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</si>
  <si>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</si>
  <si>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</si>
  <si>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</si>
  <si>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</si>
  <si>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</si>
  <si>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</si>
  <si>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</si>
  <si>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</si>
  <si>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</si>
  <si>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</si>
  <si>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</si>
  <si>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</si>
  <si>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</si>
  <si>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</si>
  <si>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</si>
  <si>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</si>
  <si>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</si>
  <si>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</si>
  <si>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</si>
  <si>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</si>
  <si>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</si>
  <si>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</si>
  <si>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</si>
  <si>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</si>
  <si>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</si>
  <si>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</si>
  <si>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530927210000000002248</t>
  </si>
  <si>
    <t>行政人员支出工资</t>
  </si>
  <si>
    <t>30101</t>
  </si>
  <si>
    <t>基本工资</t>
  </si>
  <si>
    <t>530927210000000002249</t>
  </si>
  <si>
    <t>事业人员支出工资</t>
  </si>
  <si>
    <t>30102</t>
  </si>
  <si>
    <t>津贴补贴</t>
  </si>
  <si>
    <t>30103</t>
  </si>
  <si>
    <t>奖金</t>
  </si>
  <si>
    <t>530927231100001627010</t>
  </si>
  <si>
    <t>绩效考核奖励（2017年提高标准部分）</t>
  </si>
  <si>
    <t>30107</t>
  </si>
  <si>
    <t>绩效工资</t>
  </si>
  <si>
    <t>530927231100001626998</t>
  </si>
  <si>
    <t>绩效工资（2017年提高标准部分）</t>
  </si>
  <si>
    <t>530927210000000002250</t>
  </si>
  <si>
    <t>社会保障缴费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</si>
  <si>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</si>
  <si>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</si>
  <si>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</si>
  <si>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</si>
  <si>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</si>
  <si>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</si>
  <si>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530927210000000002251</t>
  </si>
  <si>
    <t>30113</t>
  </si>
  <si>
    <t>530927251100003794358</t>
  </si>
  <si>
    <t>编外聘用制人员支出</t>
  </si>
  <si>
    <t>30199</t>
  </si>
  <si>
    <t>其他工资福利支出</t>
  </si>
  <si>
    <t>530927210000000002256</t>
  </si>
  <si>
    <t>一般公用经费</t>
  </si>
  <si>
    <t>30201</t>
  </si>
  <si>
    <t>办公费</t>
  </si>
  <si>
    <t>530927251100003787875</t>
  </si>
  <si>
    <t>公务接待费（公用经费）</t>
  </si>
  <si>
    <t>30217</t>
  </si>
  <si>
    <t>30211</t>
  </si>
  <si>
    <t>差旅费</t>
  </si>
  <si>
    <t>530927221100000279654</t>
  </si>
  <si>
    <t>工会经费</t>
  </si>
  <si>
    <t>30228</t>
  </si>
  <si>
    <t>530927210000000002254</t>
  </si>
  <si>
    <t>公务用车运行维护费</t>
  </si>
  <si>
    <t>30231</t>
  </si>
  <si>
    <t>530927210000000002255</t>
  </si>
  <si>
    <t>公务交通补贴</t>
  </si>
  <si>
    <t>30239</t>
  </si>
  <si>
    <t>其他交通费用</t>
  </si>
  <si>
    <t>530927210000000002252</t>
  </si>
  <si>
    <t>离退休费</t>
  </si>
  <si>
    <t>30302</t>
  </si>
  <si>
    <t>退休费</t>
  </si>
  <si>
    <t>530927241100002333461</t>
  </si>
  <si>
    <t>机关事业单位职工及军人抚恤补助</t>
  </si>
  <si>
    <t>30304</t>
  </si>
  <si>
    <t>抚恤金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</si>
  <si>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</si>
  <si>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</si>
  <si>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</si>
  <si>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</si>
  <si>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</si>
  <si>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</si>
  <si>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</si>
  <si>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残疾人就业保障经费</t>
  </si>
  <si>
    <t>事业发展类</t>
  </si>
  <si>
    <t>530927251100003851639</t>
  </si>
  <si>
    <t>30299</t>
  </si>
  <si>
    <t>其他商品和服务支出</t>
  </si>
  <si>
    <t>临沧百国华侨华人联谊会秘境沧源佤山行活动经费</t>
  </si>
  <si>
    <t>专项业务类</t>
  </si>
  <si>
    <t>530927251100003785347</t>
  </si>
  <si>
    <t>30215</t>
  </si>
  <si>
    <t>会议费</t>
  </si>
  <si>
    <t>30226</t>
  </si>
  <si>
    <t>劳务费</t>
  </si>
  <si>
    <t>侨联侨办工作经费</t>
  </si>
  <si>
    <t>530927251100003781954</t>
  </si>
  <si>
    <t>宗教工作经费</t>
  </si>
  <si>
    <t>530927251100003783061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</si>
  <si>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</si>
  <si>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</si>
  <si>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</si>
  <si>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</si>
  <si>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</si>
  <si>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</si>
  <si>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</si>
  <si>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</si>
  <si>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</si>
  <si>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</si>
  <si>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</si>
  <si>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举办一期临沧-百国华侨华人联谊会—秘境沧源佤山行活动</t>
  </si>
  <si>
    <t>产出指标</t>
  </si>
  <si>
    <t>数量指标</t>
  </si>
  <si>
    <t>开展活动次数</t>
  </si>
  <si>
    <t>=</t>
  </si>
  <si>
    <t>1.0</t>
  </si>
  <si>
    <t>期</t>
  </si>
  <si>
    <t>定量指标</t>
  </si>
  <si>
    <t>质量指标</t>
  </si>
  <si>
    <t>资金使用合格率</t>
  </si>
  <si>
    <t>100</t>
  </si>
  <si>
    <t>%</t>
  </si>
  <si>
    <t>支付活动所产生的费用</t>
  </si>
  <si>
    <t>成本指标</t>
  </si>
  <si>
    <t>经济成本指标</t>
  </si>
  <si>
    <t>&lt;=</t>
  </si>
  <si>
    <t>69468</t>
  </si>
  <si>
    <t>元</t>
  </si>
  <si>
    <t>活动所产生费用为69468元。</t>
  </si>
  <si>
    <t>效益指标</t>
  </si>
  <si>
    <t>社会效益</t>
  </si>
  <si>
    <t>吸引更多的华侨华人参与临沧建设</t>
  </si>
  <si>
    <t>吸引</t>
  </si>
  <si>
    <t>无</t>
  </si>
  <si>
    <t>定性指标</t>
  </si>
  <si>
    <t>以侨为桥，推动临沧与世界各国的多层次、宽领域友好往来，吸引更多的华侨华人参与临沧建设，将资源优势转化为发展优势，推动临沧高质量跨越式发展。</t>
  </si>
  <si>
    <t>满意度指标</t>
  </si>
  <si>
    <t>服务对象满意度</t>
  </si>
  <si>
    <t>侨界群众满意度</t>
  </si>
  <si>
    <t>&gt;=</t>
  </si>
  <si>
    <t>90</t>
  </si>
  <si>
    <t>加强为侨服务，维护侨界发展稳定大局</t>
  </si>
  <si>
    <t>依法加强宗教管理，保持宗教领域和谐稳定等活动，营造顾全大局、边疆民族稳定团结、齐心协力加快经济社会发展的良好氛围，依法管理宗教事务，保护合法、制止非法、抵御渗透、打击犯罪，确保宗教活动规范有序，依法加强对宗教活动场所的规范化管理。</t>
  </si>
  <si>
    <t>宗教领域走访调研次数</t>
  </si>
  <si>
    <t>10</t>
  </si>
  <si>
    <t>次</t>
  </si>
  <si>
    <t>加强民族宗教教职人员和宗教代表人士的培养教育。</t>
  </si>
  <si>
    <t>宗教领域开展宣传教育次数</t>
  </si>
  <si>
    <t>资金使用应合理合法合规</t>
  </si>
  <si>
    <t>保持宗教领域和谐稳定</t>
  </si>
  <si>
    <t>保持</t>
  </si>
  <si>
    <t>依法管理宗教事务，保护合法、制止非法、抵御渗透、打击犯罪，确保宗教活动规范有序。</t>
  </si>
  <si>
    <t>宗教领域满意度</t>
  </si>
  <si>
    <t>依法加强宗教管理，保持宗教领域和谐稳定</t>
  </si>
  <si>
    <t>按时足额缴纳残疾人就业保障金</t>
  </si>
  <si>
    <t>时效指标</t>
  </si>
  <si>
    <t>完成时限</t>
  </si>
  <si>
    <t>长期</t>
  </si>
  <si>
    <t>按时支付残疾人保证金</t>
  </si>
  <si>
    <t>9500</t>
  </si>
  <si>
    <t>据实支付残疾人保障金</t>
  </si>
  <si>
    <t>保障残疾人权益</t>
  </si>
  <si>
    <t>保障</t>
  </si>
  <si>
    <t>依据政策申报缴纳残疾人保障</t>
  </si>
  <si>
    <t>群众满意度</t>
  </si>
  <si>
    <t>&gt;</t>
  </si>
  <si>
    <t>1.加强侨资侨智引进，服务我县经济社会建设；
2.加强海外联谊，服务我县对外交流合作；
3.加强周边国家侨联工作，服务桥头堡战略；
4.加强文化交流，提升沧源知名度和美誉度；
5.加强为侨服务，维护侨界法治稳定大局；
6.加强参政议政，推进民主政治建设。</t>
  </si>
  <si>
    <t>深入基础走访了解侨情次数</t>
  </si>
  <si>
    <t>全年深入基层调研了解我县侨情</t>
  </si>
  <si>
    <t>走访侨资企业运行情况次数</t>
  </si>
  <si>
    <t>1.00</t>
  </si>
  <si>
    <t>对在我县落地的侨资企业进行走访调研次数</t>
  </si>
  <si>
    <t>维护侨益，加强海外联谊文化交流</t>
  </si>
  <si>
    <t>加强维护</t>
  </si>
  <si>
    <t>侨联侨办履行着群众工作、参政议政、海外联谊、维护侨益的基本职能</t>
  </si>
  <si>
    <t>预算06表</t>
  </si>
  <si>
    <t>政府性基金预算支出预算表</t>
  </si>
  <si>
    <t>单位名称：全部</t>
  </si>
  <si>
    <t>本年政府性基金预算支出</t>
  </si>
  <si>
    <t>注：2025年本单位无相关预算数据，故公开表格为空表。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</si>
  <si>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</si>
  <si>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</si>
  <si>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</si>
  <si>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</si>
  <si>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</si>
  <si>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</si>
  <si>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</si>
  <si>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</si>
  <si>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</si>
  <si>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</si>
  <si>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</si>
  <si>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政府购买服务项目</t>
  </si>
  <si>
    <t>政府购买服务目录</t>
  </si>
  <si>
    <t>政府性基金</t>
  </si>
  <si>
    <t>预算09-1表</t>
  </si>
  <si>
    <t>单位名称（项目）</t>
  </si>
  <si>
    <t>地区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</si>
  <si>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</si>
  <si>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</si>
  <si>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</si>
  <si>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</si>
  <si>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</si>
  <si>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</si>
  <si>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</si>
  <si>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</si>
  <si>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</si>
  <si>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</si>
  <si>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</si>
  <si>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</si>
  <si>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</si>
  <si>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</si>
  <si>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</si>
  <si>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</si>
  <si>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>313 事业发展类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</si>
</sst>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50">
    <font>
      <sz val="9"/>
      <color theme="1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.25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.25"/>
      <color rgb="FF000000"/>
      <name val="宋体"/>
      <charset val="134"/>
    </font>
    <font>
      <b/>
      <sz val="23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6"/>
      <color theme="1"/>
      <name val="Times New Roman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name val="宋体"/>
      <charset val="134"/>
    </font>
    <font>
      <sz val="10"/>
      <name val="Arial"/>
      <charset val="134"/>
    </font>
    <font>
      <sz val="28"/>
      <color rgb="FF000000"/>
      <name val="宋体"/>
      <charset val="134"/>
    </font>
    <font>
      <sz val="1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3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7" applyNumberFormat="0" applyAlignment="0" applyProtection="0">
      <alignment vertical="center"/>
    </xf>
    <xf numFmtId="0" fontId="40" fillId="5" borderId="18" applyNumberFormat="0" applyAlignment="0" applyProtection="0">
      <alignment vertical="center"/>
    </xf>
    <xf numFmtId="0" fontId="41" fillId="5" borderId="17" applyNumberFormat="0" applyAlignment="0" applyProtection="0">
      <alignment vertical="center"/>
    </xf>
    <xf numFmtId="0" fontId="42" fillId="6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0" fontId="7" fillId="0" borderId="7">
      <alignment horizontal="right" vertical="center"/>
    </xf>
    <xf numFmtId="178" fontId="7" fillId="0" borderId="7">
      <alignment horizontal="right" vertical="center"/>
    </xf>
    <xf numFmtId="49" fontId="7" fillId="0" borderId="7">
      <alignment horizontal="left" vertical="center" wrapText="1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80" fontId="7" fillId="0" borderId="7">
      <alignment horizontal="right" vertical="center"/>
    </xf>
  </cellStyleXfs>
  <cellXfs count="218">
    <xf numFmtId="0" fontId="0" fillId="0" borderId="0" xfId="0" applyBorder="1">
      <alignment vertical="top"/>
      <protection locked="0"/>
    </xf>
    <xf numFmtId="49" fontId="1" fillId="0" borderId="0" xfId="0" applyNumberFormat="1" applyFont="1" applyAlignment="1" applyProtection="1"/>
    <xf numFmtId="0" fontId="1" fillId="0" borderId="0" xfId="0" applyFont="1" applyAlignment="1" applyProtection="1"/>
    <xf numFmtId="0" fontId="1" fillId="0" borderId="0" xfId="0" applyFont="1" applyAlignment="1">
      <alignment horizontal="right" vertical="center"/>
      <protection locked="0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/>
    <xf numFmtId="0" fontId="5" fillId="0" borderId="1" xfId="0" applyFont="1" applyBorder="1" applyAlignment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6" fillId="0" borderId="7" xfId="0" applyFont="1" applyBorder="1" applyAlignment="1">
      <alignment horizontal="center" vertical="center"/>
      <protection locked="0"/>
    </xf>
    <xf numFmtId="0" fontId="7" fillId="0" borderId="7" xfId="0" applyFont="1" applyBorder="1" applyAlignment="1">
      <alignment horizontal="left" vertical="center" wrapText="1"/>
      <protection locked="0"/>
    </xf>
    <xf numFmtId="0" fontId="7" fillId="0" borderId="7" xfId="0" applyFont="1" applyBorder="1" applyAlignment="1">
      <alignment horizontal="left" vertical="center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178" fontId="7" fillId="0" borderId="7" xfId="54" applyProtection="1">
      <alignment horizontal="right" vertical="center"/>
      <protection locked="0"/>
    </xf>
    <xf numFmtId="0" fontId="7" fillId="0" borderId="7" xfId="0" applyFont="1" applyBorder="1" applyAlignment="1">
      <alignment horizontal="left" vertical="center" wrapText="1" indent="1"/>
      <protection locked="0"/>
    </xf>
    <xf numFmtId="49" fontId="7" fillId="0" borderId="7" xfId="53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left" vertical="center" wrapText="1"/>
    </xf>
    <xf numFmtId="0" fontId="7" fillId="0" borderId="7" xfId="0" applyFont="1" applyBorder="1" applyAlignment="1">
      <alignment horizontal="center" vertical="center"/>
      <protection locked="0"/>
    </xf>
    <xf numFmtId="0" fontId="4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  <protection locked="0"/>
    </xf>
    <xf numFmtId="0" fontId="4" fillId="0" borderId="7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horizontal="right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/>
    </xf>
    <xf numFmtId="0" fontId="10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8" fillId="0" borderId="0" xfId="0" applyFont="1" applyAlignment="1" applyProtection="1">
      <alignment vertical="center"/>
    </xf>
    <xf numFmtId="0" fontId="7" fillId="0" borderId="0" xfId="0" applyFont="1">
      <alignment vertical="top"/>
      <protection locked="0"/>
    </xf>
    <xf numFmtId="0" fontId="5" fillId="0" borderId="7" xfId="0" applyFont="1" applyBorder="1" applyAlignment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wrapText="1"/>
    </xf>
    <xf numFmtId="0" fontId="1" fillId="0" borderId="0" xfId="0" applyFont="1" applyAlignment="1" applyProtection="1">
      <alignment horizontal="right" wrapText="1"/>
    </xf>
    <xf numFmtId="0" fontId="8" fillId="0" borderId="0" xfId="0" applyFont="1" applyAlignment="1" applyProtection="1">
      <alignment wrapText="1"/>
    </xf>
    <xf numFmtId="0" fontId="5" fillId="0" borderId="8" xfId="0" applyFont="1" applyBorder="1" applyAlignment="1" applyProtection="1">
      <alignment horizontal="center" vertical="center" wrapText="1"/>
    </xf>
    <xf numFmtId="0" fontId="12" fillId="0" borderId="7" xfId="0" applyFont="1" applyBorder="1" applyAlignment="1" applyProtection="1">
      <alignment horizontal="center" vertical="center"/>
    </xf>
    <xf numFmtId="0" fontId="12" fillId="0" borderId="7" xfId="0" applyFont="1" applyBorder="1" applyAlignment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wrapText="1"/>
    </xf>
    <xf numFmtId="0" fontId="1" fillId="0" borderId="0" xfId="0" applyFont="1" applyAlignment="1">
      <protection locked="0"/>
    </xf>
    <xf numFmtId="0" fontId="7" fillId="0" borderId="0" xfId="0" applyFont="1" applyAlignment="1">
      <alignment vertical="top" wrapText="1"/>
      <protection locked="0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  <protection locked="0"/>
    </xf>
    <xf numFmtId="0" fontId="3" fillId="0" borderId="0" xfId="0" applyFont="1" applyAlignment="1">
      <alignment horizontal="center" vertical="center" wrapText="1"/>
      <protection locked="0"/>
    </xf>
    <xf numFmtId="0" fontId="5" fillId="0" borderId="0" xfId="0" applyFont="1" applyAlignment="1">
      <protection locked="0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9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0" xfId="0" applyFont="1" applyBorder="1" applyAlignment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1" xfId="0" applyFont="1" applyBorder="1" applyAlignment="1">
      <alignment horizontal="center" vertical="center" wrapText="1"/>
      <protection locked="0"/>
    </xf>
    <xf numFmtId="3" fontId="5" fillId="0" borderId="6" xfId="0" applyNumberFormat="1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 wrapText="1"/>
    </xf>
    <xf numFmtId="0" fontId="4" fillId="0" borderId="11" xfId="0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left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</xf>
    <xf numFmtId="0" fontId="7" fillId="0" borderId="7" xfId="0" applyFont="1" applyBorder="1" applyAlignment="1">
      <alignment horizontal="center" vertical="top"/>
      <protection locked="0"/>
    </xf>
    <xf numFmtId="0" fontId="4" fillId="0" borderId="0" xfId="0" applyFont="1" applyAlignment="1">
      <alignment horizontal="right" vertical="center" wrapText="1"/>
      <protection locked="0"/>
    </xf>
    <xf numFmtId="0" fontId="4" fillId="0" borderId="0" xfId="0" applyFont="1" applyAlignment="1" applyProtection="1">
      <alignment horizontal="right" vertical="center" wrapText="1"/>
    </xf>
    <xf numFmtId="0" fontId="4" fillId="0" borderId="0" xfId="0" applyFont="1" applyAlignment="1">
      <alignment horizontal="right"/>
      <protection locked="0"/>
    </xf>
    <xf numFmtId="0" fontId="4" fillId="0" borderId="0" xfId="0" applyFont="1" applyAlignment="1">
      <alignment horizontal="right" wrapText="1"/>
      <protection locked="0"/>
    </xf>
    <xf numFmtId="0" fontId="5" fillId="0" borderId="3" xfId="0" applyFont="1" applyBorder="1" applyAlignment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2" xfId="0" applyFont="1" applyBorder="1" applyAlignment="1">
      <alignment horizontal="center" vertical="center"/>
      <protection locked="0"/>
    </xf>
    <xf numFmtId="0" fontId="5" fillId="0" borderId="12" xfId="0" applyFont="1" applyBorder="1" applyAlignment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right" vertical="center"/>
    </xf>
    <xf numFmtId="0" fontId="0" fillId="0" borderId="0" xfId="0" applyFill="1" applyBorder="1">
      <alignment vertical="top"/>
      <protection locked="0"/>
    </xf>
    <xf numFmtId="0" fontId="12" fillId="0" borderId="10" xfId="0" applyFont="1" applyBorder="1" applyAlignment="1">
      <alignment horizontal="center" vertical="center" wrapText="1"/>
      <protection locked="0"/>
    </xf>
    <xf numFmtId="0" fontId="12" fillId="0" borderId="12" xfId="0" applyFont="1" applyBorder="1" applyAlignment="1">
      <alignment horizontal="center" vertical="center"/>
      <protection locked="0"/>
    </xf>
    <xf numFmtId="0" fontId="12" fillId="0" borderId="12" xfId="0" applyFont="1" applyBorder="1" applyAlignment="1">
      <alignment horizontal="center" vertical="center" wrapText="1"/>
      <protection locked="0"/>
    </xf>
    <xf numFmtId="0" fontId="13" fillId="0" borderId="0" xfId="0" applyFont="1" applyAlignment="1">
      <alignment horizontal="right"/>
      <protection locked="0"/>
    </xf>
    <xf numFmtId="49" fontId="13" fillId="0" borderId="0" xfId="0" applyNumberFormat="1" applyFont="1" applyAlignment="1">
      <protection locked="0"/>
    </xf>
    <xf numFmtId="0" fontId="1" fillId="0" borderId="0" xfId="0" applyFont="1" applyAlignment="1" applyProtection="1">
      <alignment horizontal="right"/>
    </xf>
    <xf numFmtId="0" fontId="2" fillId="0" borderId="0" xfId="0" applyFont="1" applyAlignment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  <protection locked="0"/>
    </xf>
    <xf numFmtId="0" fontId="14" fillId="0" borderId="0" xfId="0" applyFont="1" applyAlignment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  <protection locked="0"/>
    </xf>
    <xf numFmtId="49" fontId="5" fillId="0" borderId="9" xfId="0" applyNumberFormat="1" applyFont="1" applyBorder="1" applyAlignment="1">
      <alignment horizontal="center" vertical="center" wrapText="1"/>
      <protection locked="0"/>
    </xf>
    <xf numFmtId="0" fontId="5" fillId="0" borderId="9" xfId="0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center" vertical="center"/>
      <protection locked="0"/>
    </xf>
    <xf numFmtId="49" fontId="5" fillId="0" borderId="11" xfId="0" applyNumberFormat="1" applyFont="1" applyBorder="1" applyAlignment="1">
      <alignment horizontal="center" vertical="center" wrapText="1"/>
      <protection locked="0"/>
    </xf>
    <xf numFmtId="0" fontId="5" fillId="0" borderId="11" xfId="0" applyFont="1" applyBorder="1" applyAlignment="1">
      <alignment horizontal="center" vertical="center"/>
      <protection locked="0"/>
    </xf>
    <xf numFmtId="0" fontId="9" fillId="0" borderId="6" xfId="0" applyFont="1" applyBorder="1" applyAlignment="1">
      <alignment horizontal="center" vertical="center"/>
      <protection locked="0"/>
    </xf>
    <xf numFmtId="49" fontId="9" fillId="0" borderId="11" xfId="0" applyNumberFormat="1" applyFont="1" applyBorder="1" applyAlignment="1">
      <alignment horizontal="center" vertical="center"/>
      <protection locked="0"/>
    </xf>
    <xf numFmtId="0" fontId="9" fillId="0" borderId="11" xfId="0" applyFont="1" applyBorder="1" applyAlignment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</xf>
    <xf numFmtId="0" fontId="4" fillId="0" borderId="6" xfId="0" applyFont="1" applyBorder="1" applyAlignment="1">
      <alignment horizontal="left" vertical="center" wrapText="1"/>
      <protection locked="0"/>
    </xf>
    <xf numFmtId="0" fontId="4" fillId="0" borderId="6" xfId="0" applyFont="1" applyBorder="1" applyAlignment="1">
      <alignment horizontal="center" vertical="center" wrapText="1"/>
      <protection locked="0"/>
    </xf>
    <xf numFmtId="49" fontId="8" fillId="0" borderId="7" xfId="0" applyNumberFormat="1" applyFont="1" applyBorder="1" applyAlignment="1" applyProtection="1">
      <alignment horizontal="center"/>
    </xf>
    <xf numFmtId="3" fontId="9" fillId="0" borderId="7" xfId="0" applyNumberFormat="1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 wrapText="1"/>
    </xf>
    <xf numFmtId="0" fontId="4" fillId="0" borderId="7" xfId="0" applyFont="1" applyBorder="1" applyAlignment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 wrapText="1" indent="1"/>
    </xf>
    <xf numFmtId="0" fontId="4" fillId="0" borderId="7" xfId="0" applyFont="1" applyBorder="1" applyAlignment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 indent="4"/>
    </xf>
    <xf numFmtId="0" fontId="8" fillId="0" borderId="0" xfId="0" applyFont="1" applyProtection="1">
      <alignment vertical="top"/>
    </xf>
    <xf numFmtId="3" fontId="6" fillId="0" borderId="7" xfId="0" applyNumberFormat="1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 wrapText="1"/>
    </xf>
    <xf numFmtId="0" fontId="15" fillId="0" borderId="0" xfId="0" applyFont="1" applyAlignment="1">
      <alignment horizontal="justify" vertical="top"/>
      <protection locked="0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3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/>
      <protection locked="0"/>
    </xf>
    <xf numFmtId="0" fontId="8" fillId="0" borderId="0" xfId="0" applyFont="1">
      <alignment vertical="top"/>
      <protection locked="0"/>
    </xf>
    <xf numFmtId="49" fontId="1" fillId="0" borderId="0" xfId="0" applyNumberFormat="1" applyFont="1" applyAlignment="1">
      <protection locked="0"/>
    </xf>
    <xf numFmtId="0" fontId="2" fillId="0" borderId="0" xfId="0" applyFont="1" applyAlignment="1">
      <alignment horizontal="center" vertical="center"/>
      <protection locked="0"/>
    </xf>
    <xf numFmtId="0" fontId="5" fillId="0" borderId="0" xfId="0" applyFont="1" applyAlignment="1">
      <alignment horizontal="left" vertical="center"/>
      <protection locked="0"/>
    </xf>
    <xf numFmtId="0" fontId="5" fillId="0" borderId="2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>
      <alignment horizontal="center" vertical="center"/>
      <protection locked="0"/>
    </xf>
    <xf numFmtId="0" fontId="7" fillId="0" borderId="7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horizontal="left" vertical="center" indent="1"/>
    </xf>
    <xf numFmtId="0" fontId="5" fillId="0" borderId="4" xfId="0" applyFont="1" applyBorder="1" applyAlignment="1">
      <alignment horizontal="center" vertical="center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16" fillId="0" borderId="0" xfId="0" applyFont="1" applyAlignment="1" applyProtection="1">
      <alignment horizontal="center"/>
    </xf>
    <xf numFmtId="0" fontId="16" fillId="0" borderId="0" xfId="0" applyFont="1" applyAlignment="1" applyProtection="1">
      <alignment horizontal="center" wrapText="1"/>
    </xf>
    <xf numFmtId="0" fontId="16" fillId="0" borderId="0" xfId="0" applyFont="1" applyAlignment="1" applyProtection="1">
      <alignment wrapText="1"/>
    </xf>
    <xf numFmtId="0" fontId="17" fillId="0" borderId="0" xfId="0" applyAlignment="1" applyProtection="1">
      <alignment horizontal="right" vertical="center" wrapText="1"/>
    </xf>
    <xf numFmtId="0" fontId="18" fillId="0" borderId="6" xfId="0" applyFont="1" applyBorder="1" applyAlignment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/>
    </xf>
    <xf numFmtId="0" fontId="9" fillId="0" borderId="7" xfId="0" applyFont="1" applyBorder="1" applyAlignment="1">
      <alignment horizontal="center" vertical="center"/>
      <protection locked="0"/>
    </xf>
    <xf numFmtId="0" fontId="19" fillId="0" borderId="7" xfId="0" applyFont="1" applyBorder="1" applyAlignment="1">
      <alignment horizontal="center" vertical="center"/>
      <protection locked="0"/>
    </xf>
    <xf numFmtId="0" fontId="19" fillId="0" borderId="7" xfId="0" applyFont="1" applyBorder="1" applyAlignment="1" applyProtection="1">
      <alignment horizontal="center" vertical="center"/>
    </xf>
    <xf numFmtId="0" fontId="19" fillId="0" borderId="2" xfId="0" applyFont="1" applyBorder="1" applyAlignment="1" applyProtection="1">
      <alignment horizontal="center" vertical="center"/>
    </xf>
    <xf numFmtId="178" fontId="17" fillId="0" borderId="7" xfId="54" applyFont="1">
      <alignment horizontal="right" vertical="center"/>
    </xf>
    <xf numFmtId="178" fontId="17" fillId="0" borderId="7" xfId="54" applyFont="1" applyAlignment="1">
      <alignment horizontal="center" vertical="center"/>
    </xf>
    <xf numFmtId="0" fontId="7" fillId="0" borderId="0" xfId="0" applyFont="1" applyAlignment="1">
      <alignment vertical="center"/>
      <protection locked="0"/>
    </xf>
    <xf numFmtId="49" fontId="8" fillId="0" borderId="0" xfId="0" applyNumberFormat="1" applyFont="1" applyAlignment="1" applyProtection="1">
      <alignment vertical="center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49" fontId="5" fillId="0" borderId="7" xfId="0" applyNumberFormat="1" applyFont="1" applyBorder="1" applyAlignment="1" applyProtection="1">
      <alignment horizontal="center" vertical="center"/>
    </xf>
    <xf numFmtId="49" fontId="9" fillId="0" borderId="7" xfId="0" applyNumberFormat="1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49" fontId="9" fillId="0" borderId="7" xfId="0" applyNumberFormat="1" applyFont="1" applyBorder="1" applyAlignment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 wrapText="1" indent="2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4" fillId="0" borderId="7" xfId="0" applyFont="1" applyBorder="1" applyAlignment="1" applyProtection="1">
      <alignment vertical="center"/>
    </xf>
    <xf numFmtId="0" fontId="4" fillId="0" borderId="7" xfId="0" applyFont="1" applyBorder="1" applyAlignment="1">
      <alignment horizontal="left" vertical="center"/>
      <protection locked="0"/>
    </xf>
    <xf numFmtId="0" fontId="4" fillId="0" borderId="7" xfId="0" applyFont="1" applyBorder="1" applyAlignment="1">
      <alignment vertical="center"/>
      <protection locked="0"/>
    </xf>
    <xf numFmtId="0" fontId="22" fillId="0" borderId="7" xfId="0" applyFont="1" applyBorder="1" applyAlignment="1" applyProtection="1">
      <alignment horizontal="center" vertical="center"/>
    </xf>
    <xf numFmtId="0" fontId="22" fillId="0" borderId="7" xfId="0" applyFont="1" applyBorder="1" applyAlignment="1">
      <alignment horizontal="center" vertical="center"/>
      <protection locked="0"/>
    </xf>
    <xf numFmtId="0" fontId="7" fillId="0" borderId="7" xfId="0" applyFont="1" applyBorder="1">
      <alignment vertical="top"/>
      <protection locked="0"/>
    </xf>
    <xf numFmtId="178" fontId="7" fillId="0" borderId="7" xfId="0" applyNumberFormat="1" applyFont="1" applyBorder="1" applyAlignment="1">
      <alignment horizontal="right" vertical="center"/>
      <protection locked="0"/>
    </xf>
    <xf numFmtId="0" fontId="4" fillId="0" borderId="7" xfId="0" applyFont="1" applyBorder="1" applyAlignment="1" applyProtection="1">
      <alignment horizontal="left" vertical="center"/>
    </xf>
    <xf numFmtId="178" fontId="23" fillId="0" borderId="7" xfId="54" applyFont="1" applyProtection="1">
      <alignment horizontal="right" vertical="center"/>
      <protection locked="0"/>
    </xf>
    <xf numFmtId="0" fontId="24" fillId="0" borderId="0" xfId="0" applyFont="1" applyProtection="1">
      <alignment vertical="top"/>
    </xf>
    <xf numFmtId="0" fontId="25" fillId="0" borderId="0" xfId="0" applyFont="1" applyAlignment="1" applyProtection="1">
      <alignment horizontal="center" vertical="center"/>
    </xf>
    <xf numFmtId="0" fontId="4" fillId="0" borderId="0" xfId="0" applyFont="1" applyAlignment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left" vertical="center" indent="1"/>
    </xf>
    <xf numFmtId="0" fontId="7" fillId="0" borderId="7" xfId="0" applyFont="1" applyBorder="1" applyAlignment="1">
      <alignment horizontal="left" vertical="center" indent="2"/>
      <protection locked="0"/>
    </xf>
    <xf numFmtId="0" fontId="7" fillId="0" borderId="7" xfId="0" applyFont="1" applyBorder="1" applyAlignment="1" applyProtection="1">
      <alignment horizontal="left" vertical="center" indent="2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</xf>
    <xf numFmtId="0" fontId="26" fillId="0" borderId="0" xfId="0" applyFont="1" applyAlignment="1" applyProtection="1"/>
    <xf numFmtId="0" fontId="27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27" fillId="0" borderId="0" xfId="0" applyFont="1" applyAlignment="1">
      <alignment horizontal="center" vertical="center"/>
      <protection locked="0"/>
    </xf>
    <xf numFmtId="0" fontId="5" fillId="0" borderId="0" xfId="0" applyFont="1" applyAlignment="1">
      <alignment vertical="center"/>
      <protection locked="0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6" fillId="2" borderId="4" xfId="0" applyFont="1" applyFill="1" applyBorder="1" applyAlignment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top"/>
    </xf>
    <xf numFmtId="0" fontId="29" fillId="0" borderId="0" xfId="0" applyFont="1" applyAlignment="1" applyProtection="1">
      <alignment horizontal="center" vertical="center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23" fillId="0" borderId="6" xfId="0" applyFont="1" applyBorder="1" applyAlignment="1">
      <alignment horizontal="center" vertical="center"/>
      <protection locked="0"/>
    </xf>
    <xf numFmtId="0" fontId="22" fillId="0" borderId="6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/>
    </xf>
    <xf numFmtId="0" fontId="22" fillId="0" borderId="6" xfId="0" applyFont="1" applyBorder="1" applyAlignment="1">
      <alignment horizontal="center" vertical="center"/>
      <protection locked="0"/>
    </xf>
    <xf numFmtId="0" fontId="4" fillId="0" borderId="7" xfId="0" applyFont="1" applyBorder="1" applyAlignment="1" applyProtection="1" quotePrefix="1">
      <alignment horizontal="left" vertical="center" indent="1"/>
    </xf>
    <xf numFmtId="0" fontId="7" fillId="0" borderId="7" xfId="0" applyFont="1" applyBorder="1" applyAlignment="1" quotePrefix="1">
      <alignment horizontal="left" vertical="center" indent="2"/>
      <protection locked="0"/>
    </xf>
    <xf numFmtId="0" fontId="7" fillId="0" borderId="7" xfId="0" applyFont="1" applyBorder="1" applyAlignment="1" applyProtection="1" quotePrefix="1">
      <alignment horizontal="left" vertical="center" indent="2"/>
    </xf>
    <xf numFmtId="0" fontId="4" fillId="0" borderId="7" xfId="0" applyFont="1" applyBorder="1" applyAlignment="1" applyProtection="1" quotePrefix="1">
      <alignment horizontal="left" vertical="center" wrapText="1" indent="4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8"/>
  <sheetViews>
    <sheetView showZeros="0" topLeftCell="A15" workbookViewId="0">
      <selection activeCell="E40" sqref="E40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3" t="s">
        <v>0</v>
      </c>
    </row>
    <row r="2" ht="36" customHeight="1" spans="1:4">
      <c r="A2" s="4" t="str">
        <f>"2025"&amp;"年部门财务收支预算总表"</f>
        <v>2025年部门财务收支预算总表</v>
      </c>
      <c r="B2" s="208"/>
      <c r="C2" s="208"/>
      <c r="D2" s="208"/>
    </row>
    <row r="3" ht="18.75" customHeight="1" spans="1:4">
      <c r="A3" s="35" t="str">
        <f>"单位名称："&amp;"中共沧源佤族自治县委统战部"</f>
        <v>单位名称：中共沧源佤族自治县委统战部</v>
      </c>
      <c r="B3" s="209"/>
      <c r="C3" s="209"/>
      <c r="D3" s="33" t="s">
        <v>1</v>
      </c>
    </row>
    <row r="4" ht="18.75" customHeight="1" spans="1:4">
      <c r="A4" s="11" t="s">
        <v>2</v>
      </c>
      <c r="B4" s="13"/>
      <c r="C4" s="11" t="s">
        <v>3</v>
      </c>
      <c r="D4" s="13"/>
    </row>
    <row r="5" ht="18.75" customHeight="1" spans="1:4">
      <c r="A5" s="27" t="s">
        <v>4</v>
      </c>
      <c r="B5" s="27" t="str">
        <f t="shared" ref="B5:D5" si="0">"2025"&amp;"年预算数"</f>
        <v>2025年预算数</v>
      </c>
      <c r="C5" s="27" t="s">
        <v>5</v>
      </c>
      <c r="D5" s="27" t="str">
        <f t="shared" si="0"/>
        <v>2025年预算数</v>
      </c>
    </row>
    <row r="6" ht="18.75" customHeight="1" spans="1:4">
      <c r="A6" s="29"/>
      <c r="B6" s="29"/>
      <c r="C6" s="29"/>
      <c r="D6" s="29"/>
    </row>
    <row r="7" ht="18.75" customHeight="1" spans="1:4">
      <c r="A7" s="173" t="s">
        <v>6</v>
      </c>
      <c r="B7" s="23">
        <v>1566628.01</v>
      </c>
      <c r="C7" s="173" t="s">
        <v>7</v>
      </c>
      <c r="D7" s="23">
        <v>1116246.22</v>
      </c>
    </row>
    <row r="8" ht="18.75" customHeight="1" spans="1:4">
      <c r="A8" s="173" t="s">
        <v>8</v>
      </c>
      <c r="B8" s="23"/>
      <c r="C8" s="173" t="s">
        <v>9</v>
      </c>
      <c r="D8" s="23"/>
    </row>
    <row r="9" ht="18.75" customHeight="1" spans="1:4">
      <c r="A9" s="173" t="s">
        <v>10</v>
      </c>
      <c r="B9" s="23"/>
      <c r="C9" s="173" t="s">
        <v>11</v>
      </c>
      <c r="D9" s="23"/>
    </row>
    <row r="10" ht="18.75" customHeight="1" spans="1:4">
      <c r="A10" s="173" t="s">
        <v>12</v>
      </c>
      <c r="B10" s="23"/>
      <c r="C10" s="173" t="s">
        <v>13</v>
      </c>
      <c r="D10" s="23"/>
    </row>
    <row r="11" ht="18.75" customHeight="1" spans="1:4">
      <c r="A11" s="21" t="s">
        <v>14</v>
      </c>
      <c r="B11" s="23"/>
      <c r="C11" s="210" t="s">
        <v>15</v>
      </c>
      <c r="D11" s="23"/>
    </row>
    <row r="12" ht="18.75" customHeight="1" spans="1:4">
      <c r="A12" s="211" t="s">
        <v>16</v>
      </c>
      <c r="B12" s="23"/>
      <c r="C12" s="212" t="s">
        <v>17</v>
      </c>
      <c r="D12" s="23"/>
    </row>
    <row r="13" ht="18.75" customHeight="1" spans="1:4">
      <c r="A13" s="211" t="s">
        <v>18</v>
      </c>
      <c r="B13" s="23"/>
      <c r="C13" s="212" t="s">
        <v>19</v>
      </c>
      <c r="D13" s="23"/>
    </row>
    <row r="14" ht="18.75" customHeight="1" spans="1:4">
      <c r="A14" s="211" t="s">
        <v>20</v>
      </c>
      <c r="B14" s="23"/>
      <c r="C14" s="212" t="s">
        <v>21</v>
      </c>
      <c r="D14" s="23">
        <v>290006.72</v>
      </c>
    </row>
    <row r="15" ht="18.75" customHeight="1" spans="1:4">
      <c r="A15" s="211" t="s">
        <v>22</v>
      </c>
      <c r="B15" s="23"/>
      <c r="C15" s="212" t="s">
        <v>23</v>
      </c>
      <c r="D15" s="23">
        <v>54495.63</v>
      </c>
    </row>
    <row r="16" ht="18.75" customHeight="1" spans="1:4">
      <c r="A16" s="211" t="s">
        <v>24</v>
      </c>
      <c r="B16" s="23"/>
      <c r="C16" s="211" t="s">
        <v>25</v>
      </c>
      <c r="D16" s="23"/>
    </row>
    <row r="17" ht="18.75" customHeight="1" spans="1:4">
      <c r="A17" s="211" t="s">
        <v>26</v>
      </c>
      <c r="B17" s="23"/>
      <c r="C17" s="211" t="s">
        <v>27</v>
      </c>
      <c r="D17" s="23"/>
    </row>
    <row r="18" ht="18.75" customHeight="1" spans="1:4">
      <c r="A18" s="213" t="s">
        <v>26</v>
      </c>
      <c r="B18" s="23"/>
      <c r="C18" s="212" t="s">
        <v>28</v>
      </c>
      <c r="D18" s="23"/>
    </row>
    <row r="19" ht="18.75" customHeight="1" spans="1:4">
      <c r="A19" s="213" t="s">
        <v>26</v>
      </c>
      <c r="B19" s="23"/>
      <c r="C19" s="212" t="s">
        <v>29</v>
      </c>
      <c r="D19" s="23"/>
    </row>
    <row r="20" ht="18.75" customHeight="1" spans="1:4">
      <c r="A20" s="213" t="s">
        <v>26</v>
      </c>
      <c r="B20" s="23"/>
      <c r="C20" s="212" t="s">
        <v>30</v>
      </c>
      <c r="D20" s="23"/>
    </row>
    <row r="21" ht="18.75" customHeight="1" spans="1:4">
      <c r="A21" s="213" t="s">
        <v>26</v>
      </c>
      <c r="B21" s="23"/>
      <c r="C21" s="212" t="s">
        <v>31</v>
      </c>
      <c r="D21" s="23"/>
    </row>
    <row r="22" ht="18.75" customHeight="1" spans="1:4">
      <c r="A22" s="213" t="s">
        <v>26</v>
      </c>
      <c r="B22" s="23"/>
      <c r="C22" s="212" t="s">
        <v>32</v>
      </c>
      <c r="D22" s="23"/>
    </row>
    <row r="23" ht="18.75" customHeight="1" spans="1:4">
      <c r="A23" s="213" t="s">
        <v>26</v>
      </c>
      <c r="B23" s="23"/>
      <c r="C23" s="212" t="s">
        <v>33</v>
      </c>
      <c r="D23" s="23"/>
    </row>
    <row r="24" ht="18.75" customHeight="1" spans="1:4">
      <c r="A24" s="213" t="s">
        <v>26</v>
      </c>
      <c r="B24" s="23"/>
      <c r="C24" s="212" t="s">
        <v>34</v>
      </c>
      <c r="D24" s="23"/>
    </row>
    <row r="25" ht="18.75" customHeight="1" spans="1:4">
      <c r="A25" s="213" t="s">
        <v>26</v>
      </c>
      <c r="B25" s="23"/>
      <c r="C25" s="212" t="s">
        <v>35</v>
      </c>
      <c r="D25" s="23">
        <v>96379.44</v>
      </c>
    </row>
    <row r="26" ht="18.75" customHeight="1" spans="1:4">
      <c r="A26" s="213" t="s">
        <v>26</v>
      </c>
      <c r="B26" s="23"/>
      <c r="C26" s="212" t="s">
        <v>36</v>
      </c>
      <c r="D26" s="23"/>
    </row>
    <row r="27" ht="18.75" customHeight="1" spans="1:4">
      <c r="A27" s="213" t="s">
        <v>26</v>
      </c>
      <c r="B27" s="23"/>
      <c r="C27" s="212" t="s">
        <v>37</v>
      </c>
      <c r="D27" s="23"/>
    </row>
    <row r="28" ht="18.75" customHeight="1" spans="1:4">
      <c r="A28" s="213" t="s">
        <v>26</v>
      </c>
      <c r="B28" s="23"/>
      <c r="C28" s="212" t="s">
        <v>38</v>
      </c>
      <c r="D28" s="23"/>
    </row>
    <row r="29" ht="18.75" customHeight="1" spans="1:4">
      <c r="A29" s="213" t="s">
        <v>26</v>
      </c>
      <c r="B29" s="23"/>
      <c r="C29" s="212" t="s">
        <v>39</v>
      </c>
      <c r="D29" s="23"/>
    </row>
    <row r="30" ht="18.75" customHeight="1" spans="1:4">
      <c r="A30" s="214" t="s">
        <v>26</v>
      </c>
      <c r="B30" s="23"/>
      <c r="C30" s="211" t="s">
        <v>40</v>
      </c>
      <c r="D30" s="23">
        <v>9500</v>
      </c>
    </row>
    <row r="31" ht="18.75" customHeight="1" spans="1:4">
      <c r="A31" s="214" t="s">
        <v>26</v>
      </c>
      <c r="B31" s="23"/>
      <c r="C31" s="211" t="s">
        <v>41</v>
      </c>
      <c r="D31" s="23"/>
    </row>
    <row r="32" ht="18.75" customHeight="1" spans="1:4">
      <c r="A32" s="214" t="s">
        <v>26</v>
      </c>
      <c r="B32" s="23"/>
      <c r="C32" s="211" t="s">
        <v>42</v>
      </c>
      <c r="D32" s="23"/>
    </row>
    <row r="33" ht="18.75" customHeight="1" spans="1:4">
      <c r="A33" s="215"/>
      <c r="B33" s="174"/>
      <c r="C33" s="211" t="s">
        <v>43</v>
      </c>
      <c r="D33" s="172"/>
    </row>
    <row r="34" ht="18.75" customHeight="1" spans="1:4">
      <c r="A34" s="215" t="s">
        <v>44</v>
      </c>
      <c r="B34" s="174">
        <f>SUM(B7:B11)</f>
        <v>1566628.01</v>
      </c>
      <c r="C34" s="169" t="s">
        <v>45</v>
      </c>
      <c r="D34" s="174">
        <v>1566628.01</v>
      </c>
    </row>
    <row r="35" ht="18.75" customHeight="1" spans="1:4">
      <c r="A35" s="216" t="s">
        <v>46</v>
      </c>
      <c r="B35" s="23"/>
      <c r="C35" s="173" t="s">
        <v>47</v>
      </c>
      <c r="D35" s="23"/>
    </row>
    <row r="36" ht="18.75" customHeight="1" spans="1:4">
      <c r="A36" s="216" t="s">
        <v>48</v>
      </c>
      <c r="B36" s="23"/>
      <c r="C36" s="173" t="s">
        <v>48</v>
      </c>
      <c r="D36" s="23"/>
    </row>
    <row r="37" ht="18.75" customHeight="1" spans="1:4">
      <c r="A37" s="216" t="s">
        <v>49</v>
      </c>
      <c r="B37" s="23">
        <f>B35-B36</f>
        <v>0</v>
      </c>
      <c r="C37" s="173" t="s">
        <v>50</v>
      </c>
      <c r="D37" s="23"/>
    </row>
    <row r="38" ht="18.75" customHeight="1" spans="1:4">
      <c r="A38" s="217" t="s">
        <v>51</v>
      </c>
      <c r="B38" s="174">
        <f t="shared" ref="B38:D38" si="1">B34+B35</f>
        <v>1566628.01</v>
      </c>
      <c r="C38" s="169" t="s">
        <v>52</v>
      </c>
      <c r="D38" s="174">
        <f t="shared" si="1"/>
        <v>1566628.01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1"/>
  <sheetViews>
    <sheetView showZeros="0" workbookViewId="0">
      <selection activeCell="C18" sqref="C18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53.5714285714286" customWidth="1"/>
    <col min="4" max="6" width="28.5714285714286" customWidth="1"/>
  </cols>
  <sheetData>
    <row r="1" ht="15.75" customHeight="1" spans="1:6">
      <c r="A1" s="98">
        <v>1</v>
      </c>
      <c r="B1" s="99">
        <v>0</v>
      </c>
      <c r="C1" s="98">
        <v>1</v>
      </c>
      <c r="D1" s="100"/>
      <c r="E1" s="100"/>
      <c r="F1" s="33" t="s">
        <v>364</v>
      </c>
    </row>
    <row r="2" ht="36.75" customHeight="1" spans="1:6">
      <c r="A2" s="101" t="str">
        <f>"2025"&amp;"年部门政府性基金预算支出预算表"</f>
        <v>2025年部门政府性基金预算支出预算表</v>
      </c>
      <c r="B2" s="102" t="s">
        <v>365</v>
      </c>
      <c r="C2" s="103"/>
      <c r="D2" s="104"/>
      <c r="E2" s="104"/>
      <c r="F2" s="104"/>
    </row>
    <row r="3" ht="18.75" customHeight="1" spans="1:6">
      <c r="A3" s="6" t="str">
        <f>"单位名称："&amp;"中共沧源佤族自治县委统战部"</f>
        <v>单位名称：中共沧源佤族自治县委统战部</v>
      </c>
      <c r="B3" s="6" t="s">
        <v>366</v>
      </c>
      <c r="C3" s="98"/>
      <c r="D3" s="100"/>
      <c r="E3" s="100"/>
      <c r="F3" s="33" t="s">
        <v>1</v>
      </c>
    </row>
    <row r="4" ht="18.75" customHeight="1" spans="1:6">
      <c r="A4" s="105" t="s">
        <v>191</v>
      </c>
      <c r="B4" s="106" t="s">
        <v>73</v>
      </c>
      <c r="C4" s="107" t="s">
        <v>74</v>
      </c>
      <c r="D4" s="12" t="s">
        <v>367</v>
      </c>
      <c r="E4" s="12"/>
      <c r="F4" s="13"/>
    </row>
    <row r="5" ht="18.75" customHeight="1" spans="1:6">
      <c r="A5" s="108"/>
      <c r="B5" s="109"/>
      <c r="C5" s="110"/>
      <c r="D5" s="92" t="s">
        <v>56</v>
      </c>
      <c r="E5" s="92" t="s">
        <v>75</v>
      </c>
      <c r="F5" s="92" t="s">
        <v>76</v>
      </c>
    </row>
    <row r="6" ht="18.75" customHeight="1" spans="1:6">
      <c r="A6" s="111">
        <v>1</v>
      </c>
      <c r="B6" s="112" t="s">
        <v>172</v>
      </c>
      <c r="C6" s="113">
        <v>3</v>
      </c>
      <c r="D6" s="114">
        <v>4</v>
      </c>
      <c r="E6" s="114">
        <v>5</v>
      </c>
      <c r="F6" s="114">
        <v>6</v>
      </c>
    </row>
    <row r="7" ht="18.75" customHeight="1" spans="1:6">
      <c r="A7" s="115"/>
      <c r="B7" s="80"/>
      <c r="C7" s="80"/>
      <c r="D7" s="23"/>
      <c r="E7" s="23"/>
      <c r="F7" s="23"/>
    </row>
    <row r="8" ht="18.75" customHeight="1" spans="1:6">
      <c r="A8" s="115"/>
      <c r="B8" s="80"/>
      <c r="C8" s="80"/>
      <c r="D8" s="23"/>
      <c r="E8" s="23"/>
      <c r="F8" s="23"/>
    </row>
    <row r="9" ht="18.75" customHeight="1" spans="1:6">
      <c r="A9" s="116" t="s">
        <v>56</v>
      </c>
      <c r="B9" s="117"/>
      <c r="C9" s="26"/>
      <c r="D9" s="23"/>
      <c r="E9" s="23"/>
      <c r="F9" s="23"/>
    </row>
    <row r="11" customHeight="1" spans="1:1">
      <c r="A11" t="s">
        <v>368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2"/>
  <sheetViews>
    <sheetView showZeros="0" workbookViewId="0">
      <selection activeCell="A12" sqref="A12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.75" customHeight="1" spans="1:17">
      <c r="A1" s="2"/>
      <c r="B1" s="2"/>
      <c r="C1" s="2"/>
      <c r="D1" s="2"/>
      <c r="E1" s="2"/>
      <c r="F1" s="2"/>
      <c r="G1" s="2"/>
      <c r="H1" s="2"/>
      <c r="I1" s="2"/>
      <c r="J1" s="2"/>
      <c r="O1" s="32"/>
      <c r="P1" s="32"/>
      <c r="Q1" s="33" t="s">
        <v>369</v>
      </c>
    </row>
    <row r="2" ht="35.25" customHeight="1" spans="1:17">
      <c r="A2" s="34" t="str">
        <f>"2025"&amp;"年部门政府采购预算表"</f>
        <v>2025年部门政府采购预算表</v>
      </c>
      <c r="B2" s="5"/>
      <c r="C2" s="5"/>
      <c r="D2" s="5"/>
      <c r="E2" s="5"/>
      <c r="F2" s="5"/>
      <c r="G2" s="5"/>
      <c r="H2" s="5"/>
      <c r="I2" s="5"/>
      <c r="J2" s="5"/>
      <c r="K2" s="67"/>
      <c r="L2" s="5"/>
      <c r="M2" s="5"/>
      <c r="N2" s="5"/>
      <c r="O2" s="67"/>
      <c r="P2" s="67"/>
      <c r="Q2" s="5"/>
    </row>
    <row r="3" ht="18.75" customHeight="1" spans="1:17">
      <c r="A3" s="35" t="str">
        <f>"单位名称："&amp;"中共沧源佤族自治县委统战部"</f>
        <v>单位名称：中共沧源佤族自治县委统战部</v>
      </c>
      <c r="B3" s="8"/>
      <c r="C3" s="8"/>
      <c r="D3" s="8"/>
      <c r="E3" s="8"/>
      <c r="F3" s="8"/>
      <c r="G3" s="8"/>
      <c r="H3" s="8"/>
      <c r="I3" s="8"/>
      <c r="J3" s="8"/>
      <c r="O3" s="85"/>
      <c r="P3" s="85"/>
      <c r="Q3" s="33" t="s">
        <v>178</v>
      </c>
    </row>
    <row r="4" ht="18.75" customHeight="1" spans="1:17">
      <c r="A4" s="10" t="s">
        <v>370</v>
      </c>
      <c r="B4" s="70" t="s">
        <v>371</v>
      </c>
      <c r="C4" s="70" t="s">
        <v>372</v>
      </c>
      <c r="D4" s="70" t="s">
        <v>373</v>
      </c>
      <c r="E4" s="70" t="s">
        <v>374</v>
      </c>
      <c r="F4" s="70" t="s">
        <v>375</v>
      </c>
      <c r="G4" s="39" t="s">
        <v>198</v>
      </c>
      <c r="H4" s="39"/>
      <c r="I4" s="39"/>
      <c r="J4" s="39"/>
      <c r="K4" s="72"/>
      <c r="L4" s="39"/>
      <c r="M4" s="39"/>
      <c r="N4" s="39"/>
      <c r="O4" s="87"/>
      <c r="P4" s="72"/>
      <c r="Q4" s="40"/>
    </row>
    <row r="5" ht="18.75" customHeight="1" spans="1:17">
      <c r="A5" s="15"/>
      <c r="B5" s="73"/>
      <c r="C5" s="73"/>
      <c r="D5" s="73"/>
      <c r="E5" s="73"/>
      <c r="F5" s="73"/>
      <c r="G5" s="73" t="s">
        <v>56</v>
      </c>
      <c r="H5" s="73" t="s">
        <v>59</v>
      </c>
      <c r="I5" s="73" t="s">
        <v>376</v>
      </c>
      <c r="J5" s="73" t="s">
        <v>377</v>
      </c>
      <c r="K5" s="95" t="s">
        <v>378</v>
      </c>
      <c r="L5" s="88" t="s">
        <v>78</v>
      </c>
      <c r="M5" s="88"/>
      <c r="N5" s="88"/>
      <c r="O5" s="96"/>
      <c r="P5" s="97"/>
      <c r="Q5" s="75"/>
    </row>
    <row r="6" ht="27" customHeight="1" spans="1:17">
      <c r="A6" s="17"/>
      <c r="B6" s="75"/>
      <c r="C6" s="75"/>
      <c r="D6" s="75"/>
      <c r="E6" s="75"/>
      <c r="F6" s="75"/>
      <c r="G6" s="75"/>
      <c r="H6" s="75" t="s">
        <v>58</v>
      </c>
      <c r="I6" s="75"/>
      <c r="J6" s="75"/>
      <c r="K6" s="76"/>
      <c r="L6" s="75" t="s">
        <v>58</v>
      </c>
      <c r="M6" s="75" t="s">
        <v>65</v>
      </c>
      <c r="N6" s="75" t="s">
        <v>206</v>
      </c>
      <c r="O6" s="91" t="s">
        <v>67</v>
      </c>
      <c r="P6" s="76" t="s">
        <v>68</v>
      </c>
      <c r="Q6" s="75" t="s">
        <v>69</v>
      </c>
    </row>
    <row r="7" ht="18.75" customHeight="1" spans="1:17">
      <c r="A7" s="29">
        <v>1</v>
      </c>
      <c r="B7" s="92">
        <v>2</v>
      </c>
      <c r="C7" s="92">
        <v>3</v>
      </c>
      <c r="D7" s="29">
        <v>4</v>
      </c>
      <c r="E7" s="92">
        <v>5</v>
      </c>
      <c r="F7" s="92">
        <v>6</v>
      </c>
      <c r="G7" s="29">
        <v>7</v>
      </c>
      <c r="H7" s="92">
        <v>8</v>
      </c>
      <c r="I7" s="92">
        <v>9</v>
      </c>
      <c r="J7" s="29">
        <v>10</v>
      </c>
      <c r="K7" s="92">
        <v>11</v>
      </c>
      <c r="L7" s="92">
        <v>12</v>
      </c>
      <c r="M7" s="29">
        <v>13</v>
      </c>
      <c r="N7" s="92">
        <v>14</v>
      </c>
      <c r="O7" s="92">
        <v>15</v>
      </c>
      <c r="P7" s="29">
        <v>16</v>
      </c>
      <c r="Q7" s="92">
        <v>17</v>
      </c>
    </row>
    <row r="8" ht="18.75" customHeight="1" spans="1:17">
      <c r="A8" s="78"/>
      <c r="B8" s="79"/>
      <c r="C8" s="79"/>
      <c r="D8" s="79"/>
      <c r="E8" s="9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78"/>
      <c r="B9" s="79"/>
      <c r="C9" s="79"/>
      <c r="D9" s="79"/>
      <c r="E9" s="9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81" t="s">
        <v>56</v>
      </c>
      <c r="B10" s="26"/>
      <c r="C10" s="26"/>
      <c r="D10" s="26"/>
      <c r="E10" s="26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2" customHeight="1" spans="1:1">
      <c r="A12" s="94" t="s">
        <v>368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2"/>
  <sheetViews>
    <sheetView showZeros="0" workbookViewId="0">
      <selection activeCell="D16" sqref="D16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3.5" customHeight="1" spans="1:14">
      <c r="A1" s="63"/>
      <c r="B1" s="63"/>
      <c r="C1" s="64"/>
      <c r="D1" s="63"/>
      <c r="E1" s="63"/>
      <c r="F1" s="63"/>
      <c r="G1" s="63"/>
      <c r="H1" s="65"/>
      <c r="I1" s="58"/>
      <c r="J1" s="58"/>
      <c r="K1" s="58"/>
      <c r="L1" s="32"/>
      <c r="M1" s="83"/>
      <c r="N1" s="84" t="s">
        <v>379</v>
      </c>
    </row>
    <row r="2" ht="34.5" customHeight="1" spans="1:14">
      <c r="A2" s="34" t="str">
        <f>"2025"&amp;"年部门政府购买服务预算表"</f>
        <v>2025年部门政府购买服务预算表</v>
      </c>
      <c r="B2" s="66"/>
      <c r="C2" s="67"/>
      <c r="D2" s="66"/>
      <c r="E2" s="66"/>
      <c r="F2" s="66"/>
      <c r="G2" s="66"/>
      <c r="H2" s="68"/>
      <c r="I2" s="66"/>
      <c r="J2" s="66"/>
      <c r="K2" s="66"/>
      <c r="L2" s="67"/>
      <c r="M2" s="68"/>
      <c r="N2" s="66"/>
    </row>
    <row r="3" ht="18.75" customHeight="1" spans="1:14">
      <c r="A3" s="55" t="str">
        <f>"单位名称："&amp;"中共沧源佤族自治县委统战部"</f>
        <v>单位名称：中共沧源佤族自治县委统战部</v>
      </c>
      <c r="B3" s="56"/>
      <c r="C3" s="69"/>
      <c r="D3" s="56"/>
      <c r="E3" s="56"/>
      <c r="F3" s="56"/>
      <c r="G3" s="56"/>
      <c r="H3" s="65"/>
      <c r="I3" s="58"/>
      <c r="J3" s="58"/>
      <c r="K3" s="58"/>
      <c r="L3" s="85"/>
      <c r="M3" s="86"/>
      <c r="N3" s="84" t="s">
        <v>178</v>
      </c>
    </row>
    <row r="4" ht="18.75" customHeight="1" spans="1:14">
      <c r="A4" s="10" t="s">
        <v>370</v>
      </c>
      <c r="B4" s="70" t="s">
        <v>380</v>
      </c>
      <c r="C4" s="71" t="s">
        <v>381</v>
      </c>
      <c r="D4" s="39" t="s">
        <v>198</v>
      </c>
      <c r="E4" s="39"/>
      <c r="F4" s="39"/>
      <c r="G4" s="39"/>
      <c r="H4" s="72"/>
      <c r="I4" s="39"/>
      <c r="J4" s="39"/>
      <c r="K4" s="39"/>
      <c r="L4" s="87"/>
      <c r="M4" s="72"/>
      <c r="N4" s="40"/>
    </row>
    <row r="5" ht="18.75" customHeight="1" spans="1:14">
      <c r="A5" s="15"/>
      <c r="B5" s="73"/>
      <c r="C5" s="74"/>
      <c r="D5" s="73" t="s">
        <v>56</v>
      </c>
      <c r="E5" s="73" t="s">
        <v>59</v>
      </c>
      <c r="F5" s="73" t="s">
        <v>382</v>
      </c>
      <c r="G5" s="73" t="s">
        <v>377</v>
      </c>
      <c r="H5" s="74" t="s">
        <v>378</v>
      </c>
      <c r="I5" s="88" t="s">
        <v>78</v>
      </c>
      <c r="J5" s="88"/>
      <c r="K5" s="88"/>
      <c r="L5" s="89"/>
      <c r="M5" s="90"/>
      <c r="N5" s="75"/>
    </row>
    <row r="6" ht="27" customHeight="1" spans="1:14">
      <c r="A6" s="17"/>
      <c r="B6" s="75"/>
      <c r="C6" s="76"/>
      <c r="D6" s="75"/>
      <c r="E6" s="75"/>
      <c r="F6" s="75"/>
      <c r="G6" s="75"/>
      <c r="H6" s="76"/>
      <c r="I6" s="75" t="s">
        <v>58</v>
      </c>
      <c r="J6" s="75" t="s">
        <v>65</v>
      </c>
      <c r="K6" s="75" t="s">
        <v>206</v>
      </c>
      <c r="L6" s="91" t="s">
        <v>67</v>
      </c>
      <c r="M6" s="76" t="s">
        <v>68</v>
      </c>
      <c r="N6" s="75" t="s">
        <v>69</v>
      </c>
    </row>
    <row r="7" ht="18.75" customHeight="1" spans="1:14">
      <c r="A7" s="77">
        <v>1</v>
      </c>
      <c r="B7" s="77">
        <v>2</v>
      </c>
      <c r="C7" s="77">
        <v>3</v>
      </c>
      <c r="D7" s="77">
        <v>4</v>
      </c>
      <c r="E7" s="77">
        <v>5</v>
      </c>
      <c r="F7" s="77">
        <v>6</v>
      </c>
      <c r="G7" s="77">
        <v>7</v>
      </c>
      <c r="H7" s="77">
        <v>8</v>
      </c>
      <c r="I7" s="77">
        <v>9</v>
      </c>
      <c r="J7" s="77">
        <v>10</v>
      </c>
      <c r="K7" s="77">
        <v>11</v>
      </c>
      <c r="L7" s="77">
        <v>12</v>
      </c>
      <c r="M7" s="77">
        <v>13</v>
      </c>
      <c r="N7" s="77">
        <v>14</v>
      </c>
    </row>
    <row r="8" ht="18.75" customHeight="1" spans="1:14">
      <c r="A8" s="78"/>
      <c r="B8" s="79"/>
      <c r="C8" s="80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78"/>
      <c r="B9" s="79"/>
      <c r="C9" s="80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1" t="s">
        <v>56</v>
      </c>
      <c r="B10" s="26"/>
      <c r="C10" s="82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2" customHeight="1" spans="1:1">
      <c r="A12" t="s">
        <v>368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8"/>
  <sheetViews>
    <sheetView showZeros="0" workbookViewId="0">
      <selection activeCell="D19" sqref="D19"/>
    </sheetView>
  </sheetViews>
  <sheetFormatPr defaultColWidth="9.14285714285714" defaultRowHeight="14.25" customHeight="1" outlineLevelRow="7" outlineLevelCol="7"/>
  <cols>
    <col min="1" max="1" width="37.7142857142857" customWidth="1"/>
    <col min="2" max="4" width="22.847619047619" customWidth="1"/>
    <col min="5" max="8" width="20.847619047619" customWidth="1"/>
  </cols>
  <sheetData>
    <row r="1" ht="13.5" customHeight="1" spans="1:8">
      <c r="A1" s="2"/>
      <c r="B1" s="2"/>
      <c r="C1" s="2"/>
      <c r="D1" s="53"/>
      <c r="H1" s="32" t="s">
        <v>383</v>
      </c>
    </row>
    <row r="2" ht="27.75" customHeight="1" spans="1:8">
      <c r="A2" s="54" t="str">
        <f>"2025"&amp;"年县对下转移支付预算表"</f>
        <v>2025年县对下转移支付预算表</v>
      </c>
      <c r="B2" s="5"/>
      <c r="C2" s="5"/>
      <c r="D2" s="5"/>
      <c r="E2" s="5"/>
      <c r="F2" s="5"/>
      <c r="G2" s="5"/>
      <c r="H2" s="5"/>
    </row>
    <row r="3" ht="18.75" customHeight="1" spans="1:8">
      <c r="A3" s="55" t="str">
        <f>"单位名称："&amp;"中共沧源佤族自治县委统战部"</f>
        <v>单位名称：中共沧源佤族自治县委统战部</v>
      </c>
      <c r="B3" s="56"/>
      <c r="C3" s="56"/>
      <c r="D3" s="57"/>
      <c r="E3" s="58"/>
      <c r="F3" s="58"/>
      <c r="G3" s="58"/>
      <c r="H3" s="32" t="s">
        <v>178</v>
      </c>
    </row>
    <row r="4" ht="18.75" customHeight="1" spans="1:8">
      <c r="A4" s="27" t="s">
        <v>384</v>
      </c>
      <c r="B4" s="11" t="s">
        <v>198</v>
      </c>
      <c r="C4" s="12"/>
      <c r="D4" s="12"/>
      <c r="E4" s="11" t="s">
        <v>385</v>
      </c>
      <c r="F4" s="12"/>
      <c r="G4" s="12"/>
      <c r="H4" s="13"/>
    </row>
    <row r="5" ht="18.75" customHeight="1" spans="1:8">
      <c r="A5" s="29"/>
      <c r="B5" s="28" t="s">
        <v>56</v>
      </c>
      <c r="C5" s="10" t="s">
        <v>59</v>
      </c>
      <c r="D5" s="59" t="s">
        <v>382</v>
      </c>
      <c r="E5" s="60" t="s">
        <v>386</v>
      </c>
      <c r="F5" s="60" t="s">
        <v>386</v>
      </c>
      <c r="G5" s="60" t="s">
        <v>386</v>
      </c>
      <c r="H5" s="61" t="s">
        <v>386</v>
      </c>
    </row>
    <row r="6" ht="18.75" customHeight="1" spans="1:8">
      <c r="A6" s="60">
        <v>1</v>
      </c>
      <c r="B6" s="60">
        <v>2</v>
      </c>
      <c r="C6" s="60">
        <v>3</v>
      </c>
      <c r="D6" s="62">
        <v>4</v>
      </c>
      <c r="E6" s="60">
        <v>5</v>
      </c>
      <c r="F6" s="60">
        <v>6</v>
      </c>
      <c r="G6" s="60">
        <v>7</v>
      </c>
      <c r="H6" s="60">
        <v>8</v>
      </c>
    </row>
    <row r="8" customHeight="1" spans="1:1">
      <c r="A8" t="s">
        <v>368</v>
      </c>
    </row>
  </sheetData>
  <mergeCells count="5">
    <mergeCell ref="A2:H2"/>
    <mergeCell ref="A3:G3"/>
    <mergeCell ref="B4:D4"/>
    <mergeCell ref="E4:H4"/>
    <mergeCell ref="A4:A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7"/>
  <sheetViews>
    <sheetView showZeros="0" workbookViewId="0">
      <selection activeCell="A7" sqref="A7"/>
    </sheetView>
  </sheetViews>
  <sheetFormatPr defaultColWidth="9.14285714285714" defaultRowHeight="12" customHeight="1" outlineLevelRow="6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9.5" customHeight="1" spans="10:10">
      <c r="J1" s="32" t="s">
        <v>387</v>
      </c>
    </row>
    <row r="2" ht="36" customHeight="1" spans="1:10">
      <c r="A2" s="4" t="str">
        <f>"2025"&amp;"年县对下转移支付绩效目标表"</f>
        <v>2025年县对下转移支付绩效目标表</v>
      </c>
      <c r="B2" s="5"/>
      <c r="C2" s="5"/>
      <c r="D2" s="5"/>
      <c r="E2" s="5"/>
      <c r="F2" s="48"/>
      <c r="G2" s="5"/>
      <c r="H2" s="48"/>
      <c r="I2" s="48"/>
      <c r="J2" s="5"/>
    </row>
    <row r="3" ht="18.75" customHeight="1" spans="1:8">
      <c r="A3" s="49" t="str">
        <f>"单位名称："&amp;"中共沧源佤族自治县委统战部"</f>
        <v>单位名称：中共沧源佤族自治县委统战部</v>
      </c>
      <c r="B3" s="50"/>
      <c r="C3" s="50"/>
      <c r="D3" s="50"/>
      <c r="E3" s="50"/>
      <c r="F3" s="51"/>
      <c r="G3" s="50"/>
      <c r="H3" s="51"/>
    </row>
    <row r="4" ht="18.75" customHeight="1" spans="1:10">
      <c r="A4" s="41" t="s">
        <v>289</v>
      </c>
      <c r="B4" s="41" t="s">
        <v>290</v>
      </c>
      <c r="C4" s="41" t="s">
        <v>291</v>
      </c>
      <c r="D4" s="41" t="s">
        <v>292</v>
      </c>
      <c r="E4" s="41" t="s">
        <v>293</v>
      </c>
      <c r="F4" s="52" t="s">
        <v>294</v>
      </c>
      <c r="G4" s="41" t="s">
        <v>295</v>
      </c>
      <c r="H4" s="52" t="s">
        <v>296</v>
      </c>
      <c r="I4" s="52" t="s">
        <v>297</v>
      </c>
      <c r="J4" s="41" t="s">
        <v>298</v>
      </c>
    </row>
    <row r="5" ht="18.75" customHeight="1" spans="1:10">
      <c r="A5" s="41">
        <v>1</v>
      </c>
      <c r="B5" s="41">
        <v>2</v>
      </c>
      <c r="C5" s="41">
        <v>3</v>
      </c>
      <c r="D5" s="41">
        <v>4</v>
      </c>
      <c r="E5" s="41">
        <v>5</v>
      </c>
      <c r="F5" s="52">
        <v>6</v>
      </c>
      <c r="G5" s="41">
        <v>7</v>
      </c>
      <c r="H5" s="52">
        <v>8</v>
      </c>
      <c r="I5" s="52">
        <v>9</v>
      </c>
      <c r="J5" s="41">
        <v>10</v>
      </c>
    </row>
    <row r="7" customHeight="1" spans="1:1">
      <c r="A7" t="s">
        <v>368</v>
      </c>
    </row>
  </sheetData>
  <mergeCells count="2">
    <mergeCell ref="A2:J2"/>
    <mergeCell ref="A3:H3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F38" sqref="F38:F39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4.25" customHeight="1" spans="8:8">
      <c r="H1" s="33" t="s">
        <v>388</v>
      </c>
    </row>
    <row r="2" ht="34.5" customHeight="1" spans="1:8">
      <c r="A2" s="34" t="str">
        <f>"2025"&amp;"年新增资产配置表"</f>
        <v>2025年新增资产配置表</v>
      </c>
      <c r="B2" s="5"/>
      <c r="C2" s="5"/>
      <c r="D2" s="5"/>
      <c r="E2" s="5"/>
      <c r="F2" s="5"/>
      <c r="G2" s="5"/>
      <c r="H2" s="5"/>
    </row>
    <row r="3" ht="18.75" customHeight="1" spans="1:8">
      <c r="A3" s="35" t="str">
        <f>"单位名称："&amp;"中共沧源佤族自治县委统战部"</f>
        <v>单位名称：中共沧源佤族自治县委统战部</v>
      </c>
      <c r="B3" s="7"/>
      <c r="C3" s="36"/>
      <c r="H3" s="37" t="s">
        <v>178</v>
      </c>
    </row>
    <row r="4" ht="18.75" customHeight="1" spans="1:8">
      <c r="A4" s="10" t="s">
        <v>191</v>
      </c>
      <c r="B4" s="10" t="s">
        <v>389</v>
      </c>
      <c r="C4" s="10" t="s">
        <v>390</v>
      </c>
      <c r="D4" s="10" t="s">
        <v>391</v>
      </c>
      <c r="E4" s="10" t="s">
        <v>392</v>
      </c>
      <c r="F4" s="38" t="s">
        <v>393</v>
      </c>
      <c r="G4" s="39"/>
      <c r="H4" s="40"/>
    </row>
    <row r="5" ht="18.75" customHeight="1" spans="1:8">
      <c r="A5" s="17"/>
      <c r="B5" s="17"/>
      <c r="C5" s="17"/>
      <c r="D5" s="17"/>
      <c r="E5" s="17"/>
      <c r="F5" s="41" t="s">
        <v>374</v>
      </c>
      <c r="G5" s="41" t="s">
        <v>394</v>
      </c>
      <c r="H5" s="41" t="s">
        <v>395</v>
      </c>
    </row>
    <row r="6" ht="18.75" customHeight="1" spans="1:8">
      <c r="A6" s="42">
        <v>1</v>
      </c>
      <c r="B6" s="42">
        <v>2</v>
      </c>
      <c r="C6" s="42">
        <v>3</v>
      </c>
      <c r="D6" s="42">
        <v>4</v>
      </c>
      <c r="E6" s="42">
        <v>5</v>
      </c>
      <c r="F6" s="42">
        <v>6</v>
      </c>
      <c r="G6" s="43">
        <v>7</v>
      </c>
      <c r="H6" s="42">
        <v>8</v>
      </c>
    </row>
    <row r="7" ht="18.75" customHeight="1" spans="1:8">
      <c r="A7" s="44"/>
      <c r="B7" s="44"/>
      <c r="C7" s="44"/>
      <c r="D7" s="44"/>
      <c r="E7" s="44"/>
      <c r="F7" s="45"/>
      <c r="G7" s="23"/>
      <c r="H7" s="23"/>
    </row>
    <row r="8" ht="18.75" customHeight="1" spans="1:8">
      <c r="A8" s="46" t="s">
        <v>56</v>
      </c>
      <c r="B8" s="47"/>
      <c r="C8" s="47"/>
      <c r="D8" s="47"/>
      <c r="E8" s="47"/>
      <c r="F8" s="45"/>
      <c r="G8" s="23"/>
      <c r="H8" s="23"/>
    </row>
    <row r="10" customHeight="1" spans="1:1">
      <c r="A10" t="s">
        <v>368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2"/>
  <sheetViews>
    <sheetView showZeros="0" workbookViewId="0">
      <selection activeCell="G32" sqref="G32"/>
    </sheetView>
  </sheetViews>
  <sheetFormatPr defaultColWidth="9.14285714285714" defaultRowHeight="14.25" customHeight="1"/>
  <cols>
    <col min="1" max="1" width="13.4190476190476" customWidth="1"/>
    <col min="2" max="2" width="41.0095238095238" customWidth="1"/>
    <col min="3" max="3" width="23.847619047619" customWidth="1"/>
    <col min="4" max="4" width="11.1428571428571" customWidth="1"/>
    <col min="5" max="5" width="33.4380952380952" customWidth="1"/>
    <col min="6" max="6" width="9.84761904761905" customWidth="1"/>
    <col min="7" max="7" width="17.7142857142857" customWidth="1"/>
    <col min="8" max="11" width="23.0095238095238" customWidth="1"/>
  </cols>
  <sheetData>
    <row r="1" ht="19.5" customHeight="1" spans="4:11">
      <c r="D1" s="1"/>
      <c r="E1" s="1"/>
      <c r="F1" s="1"/>
      <c r="G1" s="1"/>
      <c r="H1" s="2"/>
      <c r="I1" s="2"/>
      <c r="J1" s="2"/>
      <c r="K1" s="32" t="s">
        <v>396</v>
      </c>
    </row>
    <row r="2" ht="42.75" customHeight="1" spans="1:11">
      <c r="A2" s="4" t="str">
        <f>"2025"&amp;"年转移支付补助项目支出预算表"</f>
        <v>2025年转移支付补助项目支出预算表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8.75" customHeight="1" spans="1:11">
      <c r="A3" s="6" t="str">
        <f>"单位名称："&amp;"中共沧源佤族自治县委统战部"</f>
        <v>单位名称：中共沧源佤族自治县委统战部</v>
      </c>
      <c r="B3" s="7"/>
      <c r="C3" s="7"/>
      <c r="D3" s="7"/>
      <c r="E3" s="7"/>
      <c r="F3" s="7"/>
      <c r="G3" s="7"/>
      <c r="H3" s="8"/>
      <c r="I3" s="8"/>
      <c r="J3" s="8"/>
      <c r="K3" s="3" t="s">
        <v>178</v>
      </c>
    </row>
    <row r="4" ht="18.75" customHeight="1" spans="1:11">
      <c r="A4" s="9" t="s">
        <v>266</v>
      </c>
      <c r="B4" s="9" t="s">
        <v>193</v>
      </c>
      <c r="C4" s="9" t="s">
        <v>267</v>
      </c>
      <c r="D4" s="10" t="s">
        <v>194</v>
      </c>
      <c r="E4" s="10" t="s">
        <v>195</v>
      </c>
      <c r="F4" s="10" t="s">
        <v>268</v>
      </c>
      <c r="G4" s="10" t="s">
        <v>269</v>
      </c>
      <c r="H4" s="27" t="s">
        <v>56</v>
      </c>
      <c r="I4" s="11" t="s">
        <v>397</v>
      </c>
      <c r="J4" s="12"/>
      <c r="K4" s="13"/>
    </row>
    <row r="5" ht="18.75" customHeight="1" spans="1:11">
      <c r="A5" s="14"/>
      <c r="B5" s="14"/>
      <c r="C5" s="14"/>
      <c r="D5" s="15"/>
      <c r="E5" s="15"/>
      <c r="F5" s="15"/>
      <c r="G5" s="15"/>
      <c r="H5" s="28"/>
      <c r="I5" s="10" t="s">
        <v>59</v>
      </c>
      <c r="J5" s="10" t="s">
        <v>60</v>
      </c>
      <c r="K5" s="10" t="s">
        <v>61</v>
      </c>
    </row>
    <row r="6" ht="18.75" customHeight="1" spans="1:11">
      <c r="A6" s="16"/>
      <c r="B6" s="16"/>
      <c r="C6" s="16"/>
      <c r="D6" s="17"/>
      <c r="E6" s="17"/>
      <c r="F6" s="17"/>
      <c r="G6" s="17"/>
      <c r="H6" s="29"/>
      <c r="I6" s="17" t="s">
        <v>58</v>
      </c>
      <c r="J6" s="17"/>
      <c r="K6" s="17"/>
    </row>
    <row r="7" ht="18.75" customHeight="1" spans="1:11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9">
        <v>10</v>
      </c>
      <c r="K7" s="19">
        <v>11</v>
      </c>
    </row>
    <row r="8" ht="18.75" customHeight="1" spans="1:11">
      <c r="A8" s="30"/>
      <c r="B8" s="20"/>
      <c r="C8" s="30"/>
      <c r="D8" s="30"/>
      <c r="E8" s="30"/>
      <c r="F8" s="30"/>
      <c r="G8" s="30"/>
      <c r="H8" s="23"/>
      <c r="I8" s="23"/>
      <c r="J8" s="23"/>
      <c r="K8" s="23"/>
    </row>
    <row r="9" ht="18.75" customHeight="1" spans="1:11">
      <c r="A9" s="20"/>
      <c r="B9" s="20"/>
      <c r="C9" s="20"/>
      <c r="D9" s="20"/>
      <c r="E9" s="20"/>
      <c r="F9" s="20"/>
      <c r="G9" s="20"/>
      <c r="H9" s="23"/>
      <c r="I9" s="23"/>
      <c r="J9" s="23"/>
      <c r="K9" s="23"/>
    </row>
    <row r="10" ht="18.75" customHeight="1" spans="1:11">
      <c r="A10" s="31" t="s">
        <v>56</v>
      </c>
      <c r="B10" s="31"/>
      <c r="C10" s="31"/>
      <c r="D10" s="31"/>
      <c r="E10" s="31"/>
      <c r="F10" s="31"/>
      <c r="G10" s="31"/>
      <c r="H10" s="23"/>
      <c r="I10" s="23"/>
      <c r="J10" s="23"/>
      <c r="K10" s="23"/>
    </row>
    <row r="12" customHeight="1" spans="1:1">
      <c r="A12" t="s">
        <v>368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4"/>
  <sheetViews>
    <sheetView showZeros="0" tabSelected="1" workbookViewId="0">
      <selection activeCell="G17" sqref="G17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16.3047619047619" customWidth="1"/>
    <col min="5" max="7" width="23.847619047619" customWidth="1"/>
  </cols>
  <sheetData>
    <row r="1" ht="18.75" customHeight="1" spans="4:7">
      <c r="D1" s="1"/>
      <c r="E1" s="2"/>
      <c r="F1" s="2"/>
      <c r="G1" s="3" t="s">
        <v>398</v>
      </c>
    </row>
    <row r="2" ht="36.75" customHeight="1" spans="1:7">
      <c r="A2" s="4" t="str">
        <f>"2025"&amp;"年部门项目中期规划预算表"</f>
        <v>2025年部门项目中期规划预算表</v>
      </c>
      <c r="B2" s="5"/>
      <c r="C2" s="5"/>
      <c r="D2" s="5"/>
      <c r="E2" s="5"/>
      <c r="F2" s="5"/>
      <c r="G2" s="5"/>
    </row>
    <row r="3" ht="18.75" customHeight="1" spans="1:7">
      <c r="A3" s="6" t="str">
        <f>"单位名称："&amp;"中共沧源佤族自治县委统战部"</f>
        <v>单位名称：中共沧源佤族自治县委统战部</v>
      </c>
      <c r="B3" s="7"/>
      <c r="C3" s="7"/>
      <c r="D3" s="7"/>
      <c r="E3" s="8"/>
      <c r="F3" s="8"/>
      <c r="G3" s="3" t="s">
        <v>178</v>
      </c>
    </row>
    <row r="4" ht="18.75" customHeight="1" spans="1:7">
      <c r="A4" s="9" t="s">
        <v>267</v>
      </c>
      <c r="B4" s="9" t="s">
        <v>266</v>
      </c>
      <c r="C4" s="9" t="s">
        <v>193</v>
      </c>
      <c r="D4" s="10" t="s">
        <v>399</v>
      </c>
      <c r="E4" s="11" t="s">
        <v>59</v>
      </c>
      <c r="F4" s="12"/>
      <c r="G4" s="13"/>
    </row>
    <row r="5" ht="18.75" customHeight="1" spans="1:7">
      <c r="A5" s="14"/>
      <c r="B5" s="14"/>
      <c r="C5" s="14"/>
      <c r="D5" s="15"/>
      <c r="E5" s="9" t="str">
        <f>"2025"&amp;"年"</f>
        <v>2025年</v>
      </c>
      <c r="F5" s="9" t="str">
        <f>"2025"+1&amp;"年"</f>
        <v>2026年</v>
      </c>
      <c r="G5" s="9" t="str">
        <f>"2025"+2&amp;"年"</f>
        <v>2027年</v>
      </c>
    </row>
    <row r="6" ht="18.75" customHeight="1" spans="1:7">
      <c r="A6" s="16"/>
      <c r="B6" s="16"/>
      <c r="C6" s="16"/>
      <c r="D6" s="17"/>
      <c r="E6" s="16" t="s">
        <v>58</v>
      </c>
      <c r="F6" s="16"/>
      <c r="G6" s="16"/>
    </row>
    <row r="7" ht="18.75" customHeight="1" spans="1:7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9">
        <v>7</v>
      </c>
    </row>
    <row r="8" ht="18.75" customHeight="1" spans="1:7">
      <c r="A8" s="20" t="s">
        <v>71</v>
      </c>
      <c r="B8" s="21"/>
      <c r="C8" s="21"/>
      <c r="D8" s="22"/>
      <c r="E8" s="23">
        <v>93500</v>
      </c>
      <c r="F8" s="23"/>
      <c r="G8" s="23"/>
    </row>
    <row r="9" ht="18.75" customHeight="1" spans="1:7">
      <c r="A9" s="24" t="s">
        <v>71</v>
      </c>
      <c r="B9" s="20"/>
      <c r="C9" s="20"/>
      <c r="D9" s="22"/>
      <c r="E9" s="23">
        <v>93500</v>
      </c>
      <c r="F9" s="23"/>
      <c r="G9" s="23"/>
    </row>
    <row r="10" ht="18.75" customHeight="1" spans="1:7">
      <c r="A10" s="25"/>
      <c r="B10" s="20" t="s">
        <v>400</v>
      </c>
      <c r="C10" s="20" t="s">
        <v>284</v>
      </c>
      <c r="D10" s="22" t="s">
        <v>401</v>
      </c>
      <c r="E10" s="23">
        <v>5000</v>
      </c>
      <c r="F10" s="23"/>
      <c r="G10" s="23"/>
    </row>
    <row r="11" ht="18.75" customHeight="1" spans="1:7">
      <c r="A11" s="25"/>
      <c r="B11" s="20" t="s">
        <v>400</v>
      </c>
      <c r="C11" s="20" t="s">
        <v>286</v>
      </c>
      <c r="D11" s="22" t="s">
        <v>401</v>
      </c>
      <c r="E11" s="23">
        <v>10000</v>
      </c>
      <c r="F11" s="23"/>
      <c r="G11" s="23"/>
    </row>
    <row r="12" ht="18.75" customHeight="1" spans="1:7">
      <c r="A12" s="25"/>
      <c r="B12" s="20" t="s">
        <v>400</v>
      </c>
      <c r="C12" s="20" t="s">
        <v>277</v>
      </c>
      <c r="D12" s="22" t="s">
        <v>401</v>
      </c>
      <c r="E12" s="23">
        <v>69000</v>
      </c>
      <c r="F12" s="23"/>
      <c r="G12" s="23"/>
    </row>
    <row r="13" ht="18.75" customHeight="1" spans="1:7">
      <c r="A13" s="25"/>
      <c r="B13" s="20" t="s">
        <v>402</v>
      </c>
      <c r="C13" s="20" t="s">
        <v>272</v>
      </c>
      <c r="D13" s="22" t="s">
        <v>401</v>
      </c>
      <c r="E13" s="23">
        <v>9500</v>
      </c>
      <c r="F13" s="23"/>
      <c r="G13" s="23"/>
    </row>
    <row r="14" ht="18.75" customHeight="1" spans="1:7">
      <c r="A14" s="22" t="s">
        <v>56</v>
      </c>
      <c r="B14" s="26"/>
      <c r="C14" s="26"/>
      <c r="D14" s="26"/>
      <c r="E14" s="23">
        <v>93500</v>
      </c>
      <c r="F14" s="23"/>
      <c r="G14" s="23"/>
    </row>
  </sheetData>
  <mergeCells count="11">
    <mergeCell ref="A2:G2"/>
    <mergeCell ref="A3:D3"/>
    <mergeCell ref="E4:G4"/>
    <mergeCell ref="A14:D14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S9"/>
  <sheetViews>
    <sheetView showZeros="0" workbookViewId="0">
      <selection activeCell="A8" sqref="A8:B8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9.5" customHeight="1" spans="10:19">
      <c r="J1" s="175"/>
      <c r="O1" s="64"/>
      <c r="P1" s="64"/>
      <c r="Q1" s="64"/>
      <c r="R1" s="64"/>
      <c r="S1" s="32" t="s">
        <v>53</v>
      </c>
    </row>
    <row r="2" ht="57.75" customHeight="1" spans="1:19">
      <c r="A2" s="134" t="str">
        <f>"2025"&amp;"年部门收入预算表"</f>
        <v>2025年部门收入预算表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201"/>
      <c r="P2" s="201"/>
      <c r="Q2" s="201"/>
      <c r="R2" s="201"/>
      <c r="S2" s="201"/>
    </row>
    <row r="3" ht="18.75" customHeight="1" spans="1:19">
      <c r="A3" s="35" t="str">
        <f>"单位名称："&amp;"中共沧源佤族自治县委统战部"</f>
        <v>单位名称：中共沧源佤族自治县委统战部</v>
      </c>
      <c r="B3" s="186"/>
      <c r="C3" s="186"/>
      <c r="D3" s="186"/>
      <c r="E3" s="186"/>
      <c r="F3" s="186"/>
      <c r="G3" s="186"/>
      <c r="H3" s="186"/>
      <c r="I3" s="186"/>
      <c r="J3" s="202"/>
      <c r="K3" s="186"/>
      <c r="L3" s="186"/>
      <c r="M3" s="186"/>
      <c r="N3" s="186"/>
      <c r="O3" s="202"/>
      <c r="P3" s="202"/>
      <c r="Q3" s="202"/>
      <c r="R3" s="202"/>
      <c r="S3" s="32" t="s">
        <v>1</v>
      </c>
    </row>
    <row r="4" ht="18.75" customHeight="1" spans="1:19">
      <c r="A4" s="187" t="s">
        <v>54</v>
      </c>
      <c r="B4" s="188" t="s">
        <v>55</v>
      </c>
      <c r="C4" s="188" t="s">
        <v>56</v>
      </c>
      <c r="D4" s="189" t="s">
        <v>57</v>
      </c>
      <c r="E4" s="190"/>
      <c r="F4" s="190"/>
      <c r="G4" s="190"/>
      <c r="H4" s="190"/>
      <c r="I4" s="190"/>
      <c r="J4" s="203"/>
      <c r="K4" s="190"/>
      <c r="L4" s="190"/>
      <c r="M4" s="190"/>
      <c r="N4" s="204"/>
      <c r="O4" s="189" t="s">
        <v>46</v>
      </c>
      <c r="P4" s="189"/>
      <c r="Q4" s="189"/>
      <c r="R4" s="189"/>
      <c r="S4" s="207"/>
    </row>
    <row r="5" ht="18.75" customHeight="1" spans="1:19">
      <c r="A5" s="191"/>
      <c r="B5" s="192"/>
      <c r="C5" s="192"/>
      <c r="D5" s="193" t="s">
        <v>58</v>
      </c>
      <c r="E5" s="193" t="s">
        <v>59</v>
      </c>
      <c r="F5" s="193" t="s">
        <v>60</v>
      </c>
      <c r="G5" s="193" t="s">
        <v>61</v>
      </c>
      <c r="H5" s="193" t="s">
        <v>62</v>
      </c>
      <c r="I5" s="205" t="s">
        <v>63</v>
      </c>
      <c r="J5" s="205"/>
      <c r="K5" s="205"/>
      <c r="L5" s="205"/>
      <c r="M5" s="205"/>
      <c r="N5" s="196"/>
      <c r="O5" s="193" t="s">
        <v>58</v>
      </c>
      <c r="P5" s="193" t="s">
        <v>59</v>
      </c>
      <c r="Q5" s="193" t="s">
        <v>60</v>
      </c>
      <c r="R5" s="193" t="s">
        <v>61</v>
      </c>
      <c r="S5" s="193" t="s">
        <v>64</v>
      </c>
    </row>
    <row r="6" ht="18.75" customHeight="1" spans="1:19">
      <c r="A6" s="194"/>
      <c r="B6" s="195"/>
      <c r="C6" s="195"/>
      <c r="D6" s="196"/>
      <c r="E6" s="196"/>
      <c r="F6" s="196"/>
      <c r="G6" s="196"/>
      <c r="H6" s="196"/>
      <c r="I6" s="195" t="s">
        <v>58</v>
      </c>
      <c r="J6" s="195" t="s">
        <v>65</v>
      </c>
      <c r="K6" s="195" t="s">
        <v>66</v>
      </c>
      <c r="L6" s="195" t="s">
        <v>67</v>
      </c>
      <c r="M6" s="195" t="s">
        <v>68</v>
      </c>
      <c r="N6" s="195" t="s">
        <v>69</v>
      </c>
      <c r="O6" s="206"/>
      <c r="P6" s="206"/>
      <c r="Q6" s="206"/>
      <c r="R6" s="206"/>
      <c r="S6" s="196"/>
    </row>
    <row r="7" ht="18.75" customHeight="1" spans="1:19">
      <c r="A7" s="161">
        <v>1</v>
      </c>
      <c r="B7" s="161">
        <v>2</v>
      </c>
      <c r="C7" s="161">
        <v>3</v>
      </c>
      <c r="D7" s="161">
        <v>4</v>
      </c>
      <c r="E7" s="161">
        <v>5</v>
      </c>
      <c r="F7" s="161">
        <v>6</v>
      </c>
      <c r="G7" s="161">
        <v>7</v>
      </c>
      <c r="H7" s="161">
        <v>8</v>
      </c>
      <c r="I7" s="161">
        <v>9</v>
      </c>
      <c r="J7" s="161">
        <v>10</v>
      </c>
      <c r="K7" s="161">
        <v>11</v>
      </c>
      <c r="L7" s="161">
        <v>12</v>
      </c>
      <c r="M7" s="161">
        <v>13</v>
      </c>
      <c r="N7" s="161">
        <v>14</v>
      </c>
      <c r="O7" s="161">
        <v>15</v>
      </c>
      <c r="P7" s="161">
        <v>16</v>
      </c>
      <c r="Q7" s="161">
        <v>17</v>
      </c>
      <c r="R7" s="161">
        <v>18</v>
      </c>
      <c r="S7" s="161">
        <v>19</v>
      </c>
    </row>
    <row r="8" ht="18.75" customHeight="1" spans="1:19">
      <c r="A8" s="197" t="s">
        <v>70</v>
      </c>
      <c r="B8" s="198" t="s">
        <v>71</v>
      </c>
      <c r="C8" s="23">
        <v>1566628.01</v>
      </c>
      <c r="D8" s="23">
        <v>1566628.01</v>
      </c>
      <c r="E8" s="23">
        <v>1566628.01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ht="18.75" customHeight="1" spans="1:19">
      <c r="A9" s="199" t="s">
        <v>56</v>
      </c>
      <c r="B9" s="200"/>
      <c r="C9" s="23">
        <v>1566628.01</v>
      </c>
      <c r="D9" s="23">
        <v>1566628.01</v>
      </c>
      <c r="E9" s="23">
        <v>1566628.01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O31"/>
  <sheetViews>
    <sheetView showZeros="0" workbookViewId="0">
      <selection activeCell="A31" sqref="$A31:$XFD3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9.5" customHeight="1" spans="4:15">
      <c r="D1" s="175"/>
      <c r="H1" s="175"/>
      <c r="J1" s="175"/>
      <c r="O1" s="33" t="s">
        <v>72</v>
      </c>
    </row>
    <row r="2" ht="42" customHeight="1" spans="1:15">
      <c r="A2" s="4" t="str">
        <f>"2025"&amp;"年部门支出预算表"</f>
        <v>2025年部门支出预算表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</row>
    <row r="3" ht="18.75" customHeight="1" spans="1:15">
      <c r="A3" s="177" t="str">
        <f>"单位名称："&amp;"中共沧源佤族自治县委统战部"</f>
        <v>单位名称：中共沧源佤族自治县委统战部</v>
      </c>
      <c r="B3" s="178"/>
      <c r="C3" s="63"/>
      <c r="D3" s="2"/>
      <c r="E3" s="63"/>
      <c r="F3" s="63"/>
      <c r="G3" s="63"/>
      <c r="H3" s="2"/>
      <c r="I3" s="63"/>
      <c r="J3" s="2"/>
      <c r="K3" s="63"/>
      <c r="L3" s="63"/>
      <c r="M3" s="184"/>
      <c r="N3" s="184"/>
      <c r="O3" s="33" t="s">
        <v>1</v>
      </c>
    </row>
    <row r="4" ht="18.75" customHeight="1" spans="1:15">
      <c r="A4" s="9" t="s">
        <v>73</v>
      </c>
      <c r="B4" s="9" t="s">
        <v>74</v>
      </c>
      <c r="C4" s="9" t="s">
        <v>56</v>
      </c>
      <c r="D4" s="11" t="s">
        <v>59</v>
      </c>
      <c r="E4" s="72" t="s">
        <v>75</v>
      </c>
      <c r="F4" s="142" t="s">
        <v>76</v>
      </c>
      <c r="G4" s="9" t="s">
        <v>60</v>
      </c>
      <c r="H4" s="9" t="s">
        <v>61</v>
      </c>
      <c r="I4" s="9" t="s">
        <v>77</v>
      </c>
      <c r="J4" s="11" t="s">
        <v>78</v>
      </c>
      <c r="K4" s="12"/>
      <c r="L4" s="12"/>
      <c r="M4" s="12"/>
      <c r="N4" s="12"/>
      <c r="O4" s="13"/>
    </row>
    <row r="5" ht="29.25" customHeight="1" spans="1:15">
      <c r="A5" s="17"/>
      <c r="B5" s="17"/>
      <c r="C5" s="17"/>
      <c r="D5" s="148" t="s">
        <v>58</v>
      </c>
      <c r="E5" s="91" t="s">
        <v>75</v>
      </c>
      <c r="F5" s="91" t="s">
        <v>76</v>
      </c>
      <c r="G5" s="17"/>
      <c r="H5" s="17"/>
      <c r="I5" s="17"/>
      <c r="J5" s="148" t="s">
        <v>58</v>
      </c>
      <c r="K5" s="41" t="s">
        <v>79</v>
      </c>
      <c r="L5" s="41" t="s">
        <v>80</v>
      </c>
      <c r="M5" s="41" t="s">
        <v>81</v>
      </c>
      <c r="N5" s="41" t="s">
        <v>82</v>
      </c>
      <c r="O5" s="41" t="s">
        <v>83</v>
      </c>
    </row>
    <row r="6" ht="18.75" customHeight="1" spans="1:15">
      <c r="A6" s="118">
        <v>1</v>
      </c>
      <c r="B6" s="118">
        <v>2</v>
      </c>
      <c r="C6" s="161">
        <v>3</v>
      </c>
      <c r="D6" s="161">
        <v>4</v>
      </c>
      <c r="E6" s="161">
        <v>5</v>
      </c>
      <c r="F6" s="161">
        <v>6</v>
      </c>
      <c r="G6" s="161">
        <v>7</v>
      </c>
      <c r="H6" s="161">
        <v>8</v>
      </c>
      <c r="I6" s="161">
        <v>9</v>
      </c>
      <c r="J6" s="161">
        <v>10</v>
      </c>
      <c r="K6" s="161">
        <v>11</v>
      </c>
      <c r="L6" s="161">
        <v>12</v>
      </c>
      <c r="M6" s="161">
        <v>13</v>
      </c>
      <c r="N6" s="161">
        <v>14</v>
      </c>
      <c r="O6" s="161">
        <v>15</v>
      </c>
    </row>
    <row r="7" ht="18.75" customHeight="1" spans="1:15">
      <c r="A7" s="173" t="s">
        <v>84</v>
      </c>
      <c r="B7" s="173" t="s">
        <v>85</v>
      </c>
      <c r="C7" s="23">
        <v>1116246.22</v>
      </c>
      <c r="D7" s="23">
        <v>1116246.22</v>
      </c>
      <c r="E7" s="23">
        <v>1032246.22</v>
      </c>
      <c r="F7" s="23">
        <v>84000</v>
      </c>
      <c r="G7" s="23"/>
      <c r="H7" s="23"/>
      <c r="I7" s="23"/>
      <c r="J7" s="23"/>
      <c r="K7" s="23"/>
      <c r="L7" s="23"/>
      <c r="M7" s="23"/>
      <c r="N7" s="23"/>
      <c r="O7" s="23"/>
    </row>
    <row r="8" ht="18.75" customHeight="1" spans="1:15">
      <c r="A8" s="218" t="s">
        <v>86</v>
      </c>
      <c r="B8" s="218" t="s">
        <v>87</v>
      </c>
      <c r="C8" s="23">
        <v>1116246.22</v>
      </c>
      <c r="D8" s="23">
        <v>1116246.22</v>
      </c>
      <c r="E8" s="23">
        <v>1032246.22</v>
      </c>
      <c r="F8" s="23">
        <v>84000</v>
      </c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219" t="s">
        <v>88</v>
      </c>
      <c r="B9" s="220" t="s">
        <v>89</v>
      </c>
      <c r="C9" s="23">
        <v>747267.32</v>
      </c>
      <c r="D9" s="23">
        <v>747267.32</v>
      </c>
      <c r="E9" s="23">
        <v>747267.32</v>
      </c>
      <c r="F9" s="23"/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219" t="s">
        <v>90</v>
      </c>
      <c r="B10" s="220" t="s">
        <v>91</v>
      </c>
      <c r="C10" s="23">
        <v>10000</v>
      </c>
      <c r="D10" s="23">
        <v>10000</v>
      </c>
      <c r="E10" s="23"/>
      <c r="F10" s="23">
        <v>10000</v>
      </c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219" t="s">
        <v>92</v>
      </c>
      <c r="B11" s="220" t="s">
        <v>93</v>
      </c>
      <c r="C11" s="23">
        <v>5000</v>
      </c>
      <c r="D11" s="23">
        <v>5000</v>
      </c>
      <c r="E11" s="23"/>
      <c r="F11" s="23">
        <v>5000</v>
      </c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219" t="s">
        <v>94</v>
      </c>
      <c r="B12" s="220" t="s">
        <v>95</v>
      </c>
      <c r="C12" s="23">
        <v>231446.9</v>
      </c>
      <c r="D12" s="23">
        <v>231446.9</v>
      </c>
      <c r="E12" s="23">
        <v>231446.9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219" t="s">
        <v>96</v>
      </c>
      <c r="B13" s="220" t="s">
        <v>97</v>
      </c>
      <c r="C13" s="23">
        <v>122532</v>
      </c>
      <c r="D13" s="23">
        <v>122532</v>
      </c>
      <c r="E13" s="23">
        <v>53532</v>
      </c>
      <c r="F13" s="23">
        <v>69000</v>
      </c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73" t="s">
        <v>98</v>
      </c>
      <c r="B14" s="173" t="s">
        <v>99</v>
      </c>
      <c r="C14" s="23">
        <v>290006.72</v>
      </c>
      <c r="D14" s="23">
        <v>290006.72</v>
      </c>
      <c r="E14" s="23">
        <v>290006.72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218" t="s">
        <v>100</v>
      </c>
      <c r="B15" s="218" t="s">
        <v>101</v>
      </c>
      <c r="C15" s="23">
        <v>278054.72</v>
      </c>
      <c r="D15" s="23">
        <v>278054.72</v>
      </c>
      <c r="E15" s="23">
        <v>278054.72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219" t="s">
        <v>102</v>
      </c>
      <c r="B16" s="220" t="s">
        <v>103</v>
      </c>
      <c r="C16" s="23">
        <v>149548.8</v>
      </c>
      <c r="D16" s="23">
        <v>149548.8</v>
      </c>
      <c r="E16" s="23">
        <v>149548.8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219" t="s">
        <v>104</v>
      </c>
      <c r="B17" s="220" t="s">
        <v>105</v>
      </c>
      <c r="C17" s="23">
        <v>128505.92</v>
      </c>
      <c r="D17" s="23">
        <v>128505.92</v>
      </c>
      <c r="E17" s="23">
        <v>128505.92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218" t="s">
        <v>106</v>
      </c>
      <c r="B18" s="218" t="s">
        <v>107</v>
      </c>
      <c r="C18" s="23">
        <v>11952</v>
      </c>
      <c r="D18" s="23">
        <v>11952</v>
      </c>
      <c r="E18" s="23">
        <v>11952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219" t="s">
        <v>108</v>
      </c>
      <c r="B19" s="220" t="s">
        <v>109</v>
      </c>
      <c r="C19" s="23">
        <v>11952</v>
      </c>
      <c r="D19" s="23">
        <v>11952</v>
      </c>
      <c r="E19" s="23">
        <v>11952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73" t="s">
        <v>110</v>
      </c>
      <c r="B20" s="173" t="s">
        <v>111</v>
      </c>
      <c r="C20" s="23">
        <v>54495.63</v>
      </c>
      <c r="D20" s="23">
        <v>54495.63</v>
      </c>
      <c r="E20" s="23">
        <v>54495.63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218" t="s">
        <v>112</v>
      </c>
      <c r="B21" s="218" t="s">
        <v>113</v>
      </c>
      <c r="C21" s="23">
        <v>54495.63</v>
      </c>
      <c r="D21" s="23">
        <v>54495.63</v>
      </c>
      <c r="E21" s="23">
        <v>54495.63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219" t="s">
        <v>114</v>
      </c>
      <c r="B22" s="220" t="s">
        <v>115</v>
      </c>
      <c r="C22" s="23">
        <v>35880.92</v>
      </c>
      <c r="D22" s="23">
        <v>35880.92</v>
      </c>
      <c r="E22" s="23">
        <v>35880.92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219" t="s">
        <v>116</v>
      </c>
      <c r="B23" s="220" t="s">
        <v>117</v>
      </c>
      <c r="C23" s="23">
        <v>13816.39</v>
      </c>
      <c r="D23" s="23">
        <v>13816.39</v>
      </c>
      <c r="E23" s="23">
        <v>13816.39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219" t="s">
        <v>118</v>
      </c>
      <c r="B24" s="220" t="s">
        <v>119</v>
      </c>
      <c r="C24" s="23">
        <v>4798.32</v>
      </c>
      <c r="D24" s="23">
        <v>4798.32</v>
      </c>
      <c r="E24" s="23">
        <v>4798.32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73" t="s">
        <v>120</v>
      </c>
      <c r="B25" s="173" t="s">
        <v>121</v>
      </c>
      <c r="C25" s="23">
        <v>96379.44</v>
      </c>
      <c r="D25" s="23">
        <v>96379.44</v>
      </c>
      <c r="E25" s="23">
        <v>96379.44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218" t="s">
        <v>122</v>
      </c>
      <c r="B26" s="218" t="s">
        <v>123</v>
      </c>
      <c r="C26" s="23">
        <v>96379.44</v>
      </c>
      <c r="D26" s="23">
        <v>96379.44</v>
      </c>
      <c r="E26" s="23">
        <v>96379.44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ht="18.75" customHeight="1" spans="1:15">
      <c r="A27" s="219" t="s">
        <v>124</v>
      </c>
      <c r="B27" s="220" t="s">
        <v>125</v>
      </c>
      <c r="C27" s="23">
        <v>96379.44</v>
      </c>
      <c r="D27" s="23">
        <v>96379.44</v>
      </c>
      <c r="E27" s="23">
        <v>96379.44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ht="18.75" customHeight="1" spans="1:15">
      <c r="A28" s="173" t="s">
        <v>126</v>
      </c>
      <c r="B28" s="173" t="s">
        <v>83</v>
      </c>
      <c r="C28" s="23">
        <v>9500</v>
      </c>
      <c r="D28" s="23">
        <v>9500</v>
      </c>
      <c r="E28" s="23"/>
      <c r="F28" s="23">
        <v>9500</v>
      </c>
      <c r="G28" s="23"/>
      <c r="H28" s="23"/>
      <c r="I28" s="23"/>
      <c r="J28" s="23"/>
      <c r="K28" s="23"/>
      <c r="L28" s="23"/>
      <c r="M28" s="23"/>
      <c r="N28" s="23"/>
      <c r="O28" s="23"/>
    </row>
    <row r="29" ht="18.75" customHeight="1" spans="1:15">
      <c r="A29" s="218" t="s">
        <v>127</v>
      </c>
      <c r="B29" s="218" t="s">
        <v>83</v>
      </c>
      <c r="C29" s="23">
        <v>9500</v>
      </c>
      <c r="D29" s="23">
        <v>9500</v>
      </c>
      <c r="E29" s="23"/>
      <c r="F29" s="23">
        <v>9500</v>
      </c>
      <c r="G29" s="23"/>
      <c r="H29" s="23"/>
      <c r="I29" s="23"/>
      <c r="J29" s="23"/>
      <c r="K29" s="23"/>
      <c r="L29" s="23"/>
      <c r="M29" s="23"/>
      <c r="N29" s="23"/>
      <c r="O29" s="23"/>
    </row>
    <row r="30" ht="18.75" customHeight="1" spans="1:15">
      <c r="A30" s="219" t="s">
        <v>128</v>
      </c>
      <c r="B30" s="220" t="s">
        <v>83</v>
      </c>
      <c r="C30" s="23">
        <v>9500</v>
      </c>
      <c r="D30" s="23">
        <v>9500</v>
      </c>
      <c r="E30" s="23"/>
      <c r="F30" s="23">
        <v>9500</v>
      </c>
      <c r="G30" s="23"/>
      <c r="H30" s="23"/>
      <c r="I30" s="23"/>
      <c r="J30" s="23"/>
      <c r="K30" s="23"/>
      <c r="L30" s="23"/>
      <c r="M30" s="23"/>
      <c r="N30" s="23"/>
      <c r="O30" s="23"/>
    </row>
    <row r="31" ht="18.75" customHeight="1" spans="1:15">
      <c r="A31" s="182" t="s">
        <v>129</v>
      </c>
      <c r="B31" s="183" t="s">
        <v>129</v>
      </c>
      <c r="C31" s="23">
        <v>1566628.01</v>
      </c>
      <c r="D31" s="23">
        <v>1566628.01</v>
      </c>
      <c r="E31" s="23">
        <v>1473128.01</v>
      </c>
      <c r="F31" s="23">
        <v>93500</v>
      </c>
      <c r="G31" s="23"/>
      <c r="H31" s="23"/>
      <c r="I31" s="23"/>
      <c r="J31" s="23"/>
      <c r="K31" s="23"/>
      <c r="L31" s="23"/>
      <c r="M31" s="23"/>
      <c r="N31" s="23"/>
      <c r="O31" s="23"/>
    </row>
  </sheetData>
  <mergeCells count="11">
    <mergeCell ref="A2:O2"/>
    <mergeCell ref="A3:L3"/>
    <mergeCell ref="D4:F4"/>
    <mergeCell ref="J4:O4"/>
    <mergeCell ref="A31:B31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6"/>
  <sheetViews>
    <sheetView showZeros="0" topLeftCell="A17" workbookViewId="0">
      <selection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9.5" customHeight="1" spans="4:4">
      <c r="D1" s="33" t="s">
        <v>130</v>
      </c>
    </row>
    <row r="2" ht="36" customHeight="1" spans="1:4">
      <c r="A2" s="4" t="str">
        <f>"2025"&amp;"年部门财政拨款收支预算总表"</f>
        <v>2025年部门财政拨款收支预算总表</v>
      </c>
      <c r="B2" s="164"/>
      <c r="C2" s="164"/>
      <c r="D2" s="164"/>
    </row>
    <row r="3" ht="18.75" customHeight="1" spans="1:4">
      <c r="A3" s="6" t="str">
        <f>"单位名称："&amp;"中共沧源佤族自治县委统战部"</f>
        <v>单位名称：中共沧源佤族自治县委统战部</v>
      </c>
      <c r="B3" s="165"/>
      <c r="C3" s="165"/>
      <c r="D3" s="33" t="s">
        <v>1</v>
      </c>
    </row>
    <row r="4" ht="18.75" customHeight="1" spans="1:4">
      <c r="A4" s="11" t="s">
        <v>2</v>
      </c>
      <c r="B4" s="13"/>
      <c r="C4" s="11" t="s">
        <v>3</v>
      </c>
      <c r="D4" s="13"/>
    </row>
    <row r="5" ht="18.75" customHeight="1" spans="1:4">
      <c r="A5" s="27" t="s">
        <v>4</v>
      </c>
      <c r="B5" s="105" t="str">
        <f t="shared" ref="B5:D5" si="0">"2025"&amp;"年预算数"</f>
        <v>2025年预算数</v>
      </c>
      <c r="C5" s="27" t="s">
        <v>131</v>
      </c>
      <c r="D5" s="105" t="str">
        <f t="shared" si="0"/>
        <v>2025年预算数</v>
      </c>
    </row>
    <row r="6" ht="18.75" customHeight="1" spans="1:4">
      <c r="A6" s="29"/>
      <c r="B6" s="17"/>
      <c r="C6" s="29"/>
      <c r="D6" s="17"/>
    </row>
    <row r="7" ht="18.75" customHeight="1" spans="1:4">
      <c r="A7" s="166" t="s">
        <v>132</v>
      </c>
      <c r="B7" s="23">
        <v>1566628.01</v>
      </c>
      <c r="C7" s="167" t="s">
        <v>133</v>
      </c>
      <c r="D7" s="23">
        <v>1566628.01</v>
      </c>
    </row>
    <row r="8" ht="18.75" customHeight="1" spans="1:4">
      <c r="A8" s="168" t="s">
        <v>134</v>
      </c>
      <c r="B8" s="23">
        <v>1566628.01</v>
      </c>
      <c r="C8" s="167" t="s">
        <v>135</v>
      </c>
      <c r="D8" s="23">
        <v>1116246.22</v>
      </c>
    </row>
    <row r="9" ht="18.75" customHeight="1" spans="1:4">
      <c r="A9" s="168" t="s">
        <v>136</v>
      </c>
      <c r="B9" s="23"/>
      <c r="C9" s="167" t="s">
        <v>137</v>
      </c>
      <c r="D9" s="23"/>
    </row>
    <row r="10" ht="18.75" customHeight="1" spans="1:4">
      <c r="A10" s="168" t="s">
        <v>138</v>
      </c>
      <c r="B10" s="23"/>
      <c r="C10" s="167" t="s">
        <v>139</v>
      </c>
      <c r="D10" s="23"/>
    </row>
    <row r="11" ht="18.75" customHeight="1" spans="1:4">
      <c r="A11" s="168" t="s">
        <v>140</v>
      </c>
      <c r="B11" s="23"/>
      <c r="C11" s="167" t="s">
        <v>141</v>
      </c>
      <c r="D11" s="23"/>
    </row>
    <row r="12" ht="18.75" customHeight="1" spans="1:4">
      <c r="A12" s="168" t="s">
        <v>134</v>
      </c>
      <c r="B12" s="23"/>
      <c r="C12" s="167" t="s">
        <v>142</v>
      </c>
      <c r="D12" s="23"/>
    </row>
    <row r="13" ht="18.75" customHeight="1" spans="1:4">
      <c r="A13" s="168" t="s">
        <v>136</v>
      </c>
      <c r="B13" s="23"/>
      <c r="C13" s="167" t="s">
        <v>143</v>
      </c>
      <c r="D13" s="23"/>
    </row>
    <row r="14" ht="18.75" customHeight="1" spans="1:4">
      <c r="A14" s="168" t="s">
        <v>138</v>
      </c>
      <c r="B14" s="23"/>
      <c r="C14" s="167" t="s">
        <v>144</v>
      </c>
      <c r="D14" s="23"/>
    </row>
    <row r="15" ht="18.75" customHeight="1" spans="1:4">
      <c r="A15" s="169"/>
      <c r="B15" s="23"/>
      <c r="C15" s="21" t="s">
        <v>145</v>
      </c>
      <c r="D15" s="23">
        <v>290006.72</v>
      </c>
    </row>
    <row r="16" ht="18.75" customHeight="1" spans="1:4">
      <c r="A16" s="170"/>
      <c r="B16" s="23"/>
      <c r="C16" s="21" t="s">
        <v>146</v>
      </c>
      <c r="D16" s="23">
        <v>54495.63</v>
      </c>
    </row>
    <row r="17" ht="18.75" customHeight="1" spans="1:4">
      <c r="A17" s="171"/>
      <c r="B17" s="23"/>
      <c r="C17" s="21" t="s">
        <v>147</v>
      </c>
      <c r="D17" s="23"/>
    </row>
    <row r="18" ht="18.75" customHeight="1" spans="1:4">
      <c r="A18" s="171"/>
      <c r="B18" s="23"/>
      <c r="C18" s="21" t="s">
        <v>148</v>
      </c>
      <c r="D18" s="23"/>
    </row>
    <row r="19" ht="18.75" customHeight="1" spans="1:4">
      <c r="A19" s="171"/>
      <c r="B19" s="23"/>
      <c r="C19" s="21" t="s">
        <v>149</v>
      </c>
      <c r="D19" s="23"/>
    </row>
    <row r="20" ht="18.75" customHeight="1" spans="1:4">
      <c r="A20" s="171"/>
      <c r="B20" s="23"/>
      <c r="C20" s="21" t="s">
        <v>150</v>
      </c>
      <c r="D20" s="23"/>
    </row>
    <row r="21" ht="18.75" customHeight="1" spans="1:4">
      <c r="A21" s="171"/>
      <c r="B21" s="23"/>
      <c r="C21" s="21" t="s">
        <v>151</v>
      </c>
      <c r="D21" s="23"/>
    </row>
    <row r="22" ht="18.75" customHeight="1" spans="1:4">
      <c r="A22" s="171"/>
      <c r="B22" s="23"/>
      <c r="C22" s="21" t="s">
        <v>152</v>
      </c>
      <c r="D22" s="23"/>
    </row>
    <row r="23" ht="18.75" customHeight="1" spans="1:4">
      <c r="A23" s="171"/>
      <c r="B23" s="23"/>
      <c r="C23" s="21" t="s">
        <v>153</v>
      </c>
      <c r="D23" s="23"/>
    </row>
    <row r="24" ht="18.75" customHeight="1" spans="1:4">
      <c r="A24" s="171"/>
      <c r="B24" s="23"/>
      <c r="C24" s="21" t="s">
        <v>154</v>
      </c>
      <c r="D24" s="23"/>
    </row>
    <row r="25" ht="18.75" customHeight="1" spans="1:4">
      <c r="A25" s="171"/>
      <c r="B25" s="23"/>
      <c r="C25" s="21" t="s">
        <v>155</v>
      </c>
      <c r="D25" s="23"/>
    </row>
    <row r="26" ht="18.75" customHeight="1" spans="1:4">
      <c r="A26" s="171"/>
      <c r="B26" s="23"/>
      <c r="C26" s="21" t="s">
        <v>156</v>
      </c>
      <c r="D26" s="23">
        <v>96379.44</v>
      </c>
    </row>
    <row r="27" ht="18.75" customHeight="1" spans="1:4">
      <c r="A27" s="169"/>
      <c r="B27" s="23"/>
      <c r="C27" s="21" t="s">
        <v>157</v>
      </c>
      <c r="D27" s="23"/>
    </row>
    <row r="28" ht="18.75" customHeight="1" spans="1:4">
      <c r="A28" s="170"/>
      <c r="B28" s="23"/>
      <c r="C28" s="21" t="s">
        <v>158</v>
      </c>
      <c r="D28" s="23"/>
    </row>
    <row r="29" ht="18.75" customHeight="1" spans="1:4">
      <c r="A29" s="171"/>
      <c r="B29" s="23"/>
      <c r="C29" s="21" t="s">
        <v>159</v>
      </c>
      <c r="D29" s="23"/>
    </row>
    <row r="30" ht="18.75" customHeight="1" spans="1:4">
      <c r="A30" s="171"/>
      <c r="B30" s="23"/>
      <c r="C30" s="21" t="s">
        <v>160</v>
      </c>
      <c r="D30" s="23"/>
    </row>
    <row r="31" ht="18.75" customHeight="1" spans="1:4">
      <c r="A31" s="171"/>
      <c r="B31" s="23"/>
      <c r="C31" s="21" t="s">
        <v>161</v>
      </c>
      <c r="D31" s="23">
        <v>9500</v>
      </c>
    </row>
    <row r="32" ht="18.75" customHeight="1" spans="1:4">
      <c r="A32" s="171"/>
      <c r="B32" s="23"/>
      <c r="C32" s="21" t="s">
        <v>162</v>
      </c>
      <c r="D32" s="23"/>
    </row>
    <row r="33" ht="18.75" customHeight="1" spans="1:4">
      <c r="A33" s="171"/>
      <c r="B33" s="23"/>
      <c r="C33" s="21" t="s">
        <v>163</v>
      </c>
      <c r="D33" s="23"/>
    </row>
    <row r="34" ht="18.75" customHeight="1" spans="1:4">
      <c r="A34" s="169"/>
      <c r="B34" s="172"/>
      <c r="C34" s="21" t="s">
        <v>164</v>
      </c>
      <c r="D34" s="172"/>
    </row>
    <row r="35" ht="18.75" customHeight="1" spans="1:4">
      <c r="A35" s="169"/>
      <c r="B35" s="23"/>
      <c r="C35" s="173" t="s">
        <v>165</v>
      </c>
      <c r="D35" s="23"/>
    </row>
    <row r="36" ht="18.75" customHeight="1" spans="1:4">
      <c r="A36" s="170" t="s">
        <v>166</v>
      </c>
      <c r="B36" s="174">
        <v>1566628.01</v>
      </c>
      <c r="C36" s="169" t="s">
        <v>52</v>
      </c>
      <c r="D36" s="174">
        <v>1566628.01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31"/>
  <sheetViews>
    <sheetView showZeros="0" topLeftCell="A7" workbookViewId="0">
      <selection activeCell="E34" sqref="E34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55"/>
      <c r="B1" s="155"/>
      <c r="C1" s="155"/>
      <c r="D1" s="50"/>
      <c r="E1" s="155"/>
      <c r="F1" s="53"/>
      <c r="G1" s="33" t="s">
        <v>167</v>
      </c>
    </row>
    <row r="2" ht="39" customHeight="1" spans="1:7">
      <c r="A2" s="4" t="str">
        <f>"2025"&amp;"年一般公共预算支出预算表（按功能科目分类）"</f>
        <v>2025年一般公共预算支出预算表（按功能科目分类）</v>
      </c>
      <c r="B2" s="104"/>
      <c r="C2" s="104"/>
      <c r="D2" s="104"/>
      <c r="E2" s="104"/>
      <c r="F2" s="104"/>
      <c r="G2" s="104"/>
    </row>
    <row r="3" ht="18.75" customHeight="1" spans="1:7">
      <c r="A3" s="6" t="str">
        <f>"单位名称："&amp;"中共沧源佤族自治县委统战部"</f>
        <v>单位名称：中共沧源佤族自治县委统战部</v>
      </c>
      <c r="B3" s="156"/>
      <c r="C3" s="50"/>
      <c r="D3" s="50"/>
      <c r="E3" s="50"/>
      <c r="F3" s="53"/>
      <c r="G3" s="33" t="s">
        <v>1</v>
      </c>
    </row>
    <row r="4" ht="18.75" customHeight="1" spans="1:7">
      <c r="A4" s="157" t="s">
        <v>168</v>
      </c>
      <c r="B4" s="158"/>
      <c r="C4" s="105" t="s">
        <v>56</v>
      </c>
      <c r="D4" s="136" t="s">
        <v>75</v>
      </c>
      <c r="E4" s="12"/>
      <c r="F4" s="13"/>
      <c r="G4" s="129" t="s">
        <v>76</v>
      </c>
    </row>
    <row r="5" ht="18.75" customHeight="1" spans="1:7">
      <c r="A5" s="159" t="s">
        <v>73</v>
      </c>
      <c r="B5" s="159" t="s">
        <v>74</v>
      </c>
      <c r="C5" s="29"/>
      <c r="D5" s="148" t="s">
        <v>58</v>
      </c>
      <c r="E5" s="148" t="s">
        <v>169</v>
      </c>
      <c r="F5" s="148" t="s">
        <v>170</v>
      </c>
      <c r="G5" s="92"/>
    </row>
    <row r="6" ht="18.75" customHeight="1" spans="1:7">
      <c r="A6" s="160" t="s">
        <v>171</v>
      </c>
      <c r="B6" s="160" t="s">
        <v>172</v>
      </c>
      <c r="C6" s="160" t="s">
        <v>173</v>
      </c>
      <c r="D6" s="161">
        <v>4</v>
      </c>
      <c r="E6" s="162" t="s">
        <v>174</v>
      </c>
      <c r="F6" s="162" t="s">
        <v>175</v>
      </c>
      <c r="G6" s="160" t="s">
        <v>176</v>
      </c>
    </row>
    <row r="7" ht="18.75" customHeight="1" spans="1:7">
      <c r="A7" s="119" t="s">
        <v>84</v>
      </c>
      <c r="B7" s="119" t="s">
        <v>85</v>
      </c>
      <c r="C7" s="23">
        <v>1116246.22</v>
      </c>
      <c r="D7" s="23">
        <v>1032246.22</v>
      </c>
      <c r="E7" s="23">
        <v>948303.18</v>
      </c>
      <c r="F7" s="23">
        <v>83943.04</v>
      </c>
      <c r="G7" s="23">
        <v>84000</v>
      </c>
    </row>
    <row r="8" ht="18.75" customHeight="1" spans="1:7">
      <c r="A8" s="121" t="s">
        <v>86</v>
      </c>
      <c r="B8" s="121" t="s">
        <v>87</v>
      </c>
      <c r="C8" s="23">
        <v>1116246.22</v>
      </c>
      <c r="D8" s="23">
        <v>1032246.22</v>
      </c>
      <c r="E8" s="23">
        <v>948303.18</v>
      </c>
      <c r="F8" s="23">
        <v>83943.04</v>
      </c>
      <c r="G8" s="23">
        <v>84000</v>
      </c>
    </row>
    <row r="9" ht="18.75" customHeight="1" spans="1:7">
      <c r="A9" s="163" t="s">
        <v>88</v>
      </c>
      <c r="B9" s="163" t="s">
        <v>89</v>
      </c>
      <c r="C9" s="23">
        <v>747267.32</v>
      </c>
      <c r="D9" s="23">
        <v>747267.32</v>
      </c>
      <c r="E9" s="23">
        <v>670065</v>
      </c>
      <c r="F9" s="23">
        <v>77202.32</v>
      </c>
      <c r="G9" s="23"/>
    </row>
    <row r="10" ht="18.75" customHeight="1" spans="1:7">
      <c r="A10" s="163" t="s">
        <v>90</v>
      </c>
      <c r="B10" s="163" t="s">
        <v>91</v>
      </c>
      <c r="C10" s="23">
        <v>10000</v>
      </c>
      <c r="D10" s="23"/>
      <c r="E10" s="23"/>
      <c r="F10" s="23"/>
      <c r="G10" s="23">
        <v>10000</v>
      </c>
    </row>
    <row r="11" ht="18.75" customHeight="1" spans="1:7">
      <c r="A11" s="163" t="s">
        <v>92</v>
      </c>
      <c r="B11" s="163" t="s">
        <v>93</v>
      </c>
      <c r="C11" s="23">
        <v>5000</v>
      </c>
      <c r="D11" s="23"/>
      <c r="E11" s="23"/>
      <c r="F11" s="23"/>
      <c r="G11" s="23">
        <v>5000</v>
      </c>
    </row>
    <row r="12" ht="18.75" customHeight="1" spans="1:7">
      <c r="A12" s="163" t="s">
        <v>94</v>
      </c>
      <c r="B12" s="163" t="s">
        <v>95</v>
      </c>
      <c r="C12" s="23">
        <v>231446.9</v>
      </c>
      <c r="D12" s="23">
        <v>231446.9</v>
      </c>
      <c r="E12" s="23">
        <v>224706.18</v>
      </c>
      <c r="F12" s="23">
        <v>6740.72</v>
      </c>
      <c r="G12" s="23"/>
    </row>
    <row r="13" ht="18.75" customHeight="1" spans="1:7">
      <c r="A13" s="163" t="s">
        <v>96</v>
      </c>
      <c r="B13" s="163" t="s">
        <v>97</v>
      </c>
      <c r="C13" s="23">
        <v>122532</v>
      </c>
      <c r="D13" s="23">
        <v>53532</v>
      </c>
      <c r="E13" s="23">
        <v>53532</v>
      </c>
      <c r="F13" s="23"/>
      <c r="G13" s="23">
        <v>69000</v>
      </c>
    </row>
    <row r="14" ht="18.75" customHeight="1" spans="1:7">
      <c r="A14" s="119" t="s">
        <v>98</v>
      </c>
      <c r="B14" s="119" t="s">
        <v>99</v>
      </c>
      <c r="C14" s="23">
        <v>290006.72</v>
      </c>
      <c r="D14" s="23">
        <v>290006.72</v>
      </c>
      <c r="E14" s="23">
        <v>290006.72</v>
      </c>
      <c r="F14" s="23"/>
      <c r="G14" s="23"/>
    </row>
    <row r="15" ht="18.75" customHeight="1" spans="1:7">
      <c r="A15" s="121" t="s">
        <v>100</v>
      </c>
      <c r="B15" s="121" t="s">
        <v>101</v>
      </c>
      <c r="C15" s="23">
        <v>278054.72</v>
      </c>
      <c r="D15" s="23">
        <v>278054.72</v>
      </c>
      <c r="E15" s="23">
        <v>278054.72</v>
      </c>
      <c r="F15" s="23"/>
      <c r="G15" s="23"/>
    </row>
    <row r="16" ht="18.75" customHeight="1" spans="1:7">
      <c r="A16" s="163" t="s">
        <v>102</v>
      </c>
      <c r="B16" s="163" t="s">
        <v>103</v>
      </c>
      <c r="C16" s="23">
        <v>149548.8</v>
      </c>
      <c r="D16" s="23">
        <v>149548.8</v>
      </c>
      <c r="E16" s="23">
        <v>149548.8</v>
      </c>
      <c r="F16" s="23"/>
      <c r="G16" s="23"/>
    </row>
    <row r="17" ht="18.75" customHeight="1" spans="1:7">
      <c r="A17" s="163" t="s">
        <v>104</v>
      </c>
      <c r="B17" s="163" t="s">
        <v>105</v>
      </c>
      <c r="C17" s="23">
        <v>128505.92</v>
      </c>
      <c r="D17" s="23">
        <v>128505.92</v>
      </c>
      <c r="E17" s="23">
        <v>128505.92</v>
      </c>
      <c r="F17" s="23"/>
      <c r="G17" s="23"/>
    </row>
    <row r="18" ht="18.75" customHeight="1" spans="1:7">
      <c r="A18" s="121" t="s">
        <v>106</v>
      </c>
      <c r="B18" s="121" t="s">
        <v>107</v>
      </c>
      <c r="C18" s="23">
        <v>11952</v>
      </c>
      <c r="D18" s="23">
        <v>11952</v>
      </c>
      <c r="E18" s="23">
        <v>11952</v>
      </c>
      <c r="F18" s="23"/>
      <c r="G18" s="23"/>
    </row>
    <row r="19" ht="18.75" customHeight="1" spans="1:7">
      <c r="A19" s="163" t="s">
        <v>108</v>
      </c>
      <c r="B19" s="163" t="s">
        <v>109</v>
      </c>
      <c r="C19" s="23">
        <v>11952</v>
      </c>
      <c r="D19" s="23">
        <v>11952</v>
      </c>
      <c r="E19" s="23">
        <v>11952</v>
      </c>
      <c r="F19" s="23"/>
      <c r="G19" s="23"/>
    </row>
    <row r="20" ht="18.75" customHeight="1" spans="1:7">
      <c r="A20" s="119" t="s">
        <v>110</v>
      </c>
      <c r="B20" s="119" t="s">
        <v>111</v>
      </c>
      <c r="C20" s="23">
        <v>54495.63</v>
      </c>
      <c r="D20" s="23">
        <v>54495.63</v>
      </c>
      <c r="E20" s="23">
        <v>54495.63</v>
      </c>
      <c r="F20" s="23"/>
      <c r="G20" s="23"/>
    </row>
    <row r="21" ht="18.75" customHeight="1" spans="1:7">
      <c r="A21" s="121" t="s">
        <v>112</v>
      </c>
      <c r="B21" s="121" t="s">
        <v>113</v>
      </c>
      <c r="C21" s="23">
        <v>54495.63</v>
      </c>
      <c r="D21" s="23">
        <v>54495.63</v>
      </c>
      <c r="E21" s="23">
        <v>54495.63</v>
      </c>
      <c r="F21" s="23"/>
      <c r="G21" s="23"/>
    </row>
    <row r="22" ht="18.75" customHeight="1" spans="1:7">
      <c r="A22" s="163" t="s">
        <v>114</v>
      </c>
      <c r="B22" s="163" t="s">
        <v>115</v>
      </c>
      <c r="C22" s="23">
        <v>35880.92</v>
      </c>
      <c r="D22" s="23">
        <v>35880.92</v>
      </c>
      <c r="E22" s="23">
        <v>35880.92</v>
      </c>
      <c r="F22" s="23"/>
      <c r="G22" s="23"/>
    </row>
    <row r="23" ht="18.75" customHeight="1" spans="1:7">
      <c r="A23" s="163" t="s">
        <v>116</v>
      </c>
      <c r="B23" s="163" t="s">
        <v>117</v>
      </c>
      <c r="C23" s="23">
        <v>13816.39</v>
      </c>
      <c r="D23" s="23">
        <v>13816.39</v>
      </c>
      <c r="E23" s="23">
        <v>13816.39</v>
      </c>
      <c r="F23" s="23"/>
      <c r="G23" s="23"/>
    </row>
    <row r="24" ht="18.75" customHeight="1" spans="1:7">
      <c r="A24" s="163" t="s">
        <v>118</v>
      </c>
      <c r="B24" s="163" t="s">
        <v>119</v>
      </c>
      <c r="C24" s="23">
        <v>4798.32</v>
      </c>
      <c r="D24" s="23">
        <v>4798.32</v>
      </c>
      <c r="E24" s="23">
        <v>4798.32</v>
      </c>
      <c r="F24" s="23"/>
      <c r="G24" s="23"/>
    </row>
    <row r="25" ht="18.75" customHeight="1" spans="1:7">
      <c r="A25" s="119" t="s">
        <v>120</v>
      </c>
      <c r="B25" s="119" t="s">
        <v>121</v>
      </c>
      <c r="C25" s="23">
        <v>96379.44</v>
      </c>
      <c r="D25" s="23">
        <v>96379.44</v>
      </c>
      <c r="E25" s="23">
        <v>96379.44</v>
      </c>
      <c r="F25" s="23"/>
      <c r="G25" s="23"/>
    </row>
    <row r="26" ht="18.75" customHeight="1" spans="1:7">
      <c r="A26" s="121" t="s">
        <v>122</v>
      </c>
      <c r="B26" s="121" t="s">
        <v>123</v>
      </c>
      <c r="C26" s="23">
        <v>96379.44</v>
      </c>
      <c r="D26" s="23">
        <v>96379.44</v>
      </c>
      <c r="E26" s="23">
        <v>96379.44</v>
      </c>
      <c r="F26" s="23"/>
      <c r="G26" s="23"/>
    </row>
    <row r="27" ht="18.75" customHeight="1" spans="1:7">
      <c r="A27" s="163" t="s">
        <v>124</v>
      </c>
      <c r="B27" s="163" t="s">
        <v>125</v>
      </c>
      <c r="C27" s="23">
        <v>96379.44</v>
      </c>
      <c r="D27" s="23">
        <v>96379.44</v>
      </c>
      <c r="E27" s="23">
        <v>96379.44</v>
      </c>
      <c r="F27" s="23"/>
      <c r="G27" s="23"/>
    </row>
    <row r="28" ht="18.75" customHeight="1" spans="1:7">
      <c r="A28" s="119" t="s">
        <v>126</v>
      </c>
      <c r="B28" s="119" t="s">
        <v>83</v>
      </c>
      <c r="C28" s="23">
        <v>9500</v>
      </c>
      <c r="D28" s="23"/>
      <c r="E28" s="23"/>
      <c r="F28" s="23"/>
      <c r="G28" s="23">
        <v>9500</v>
      </c>
    </row>
    <row r="29" ht="18.75" customHeight="1" spans="1:7">
      <c r="A29" s="121" t="s">
        <v>127</v>
      </c>
      <c r="B29" s="121" t="s">
        <v>83</v>
      </c>
      <c r="C29" s="23">
        <v>9500</v>
      </c>
      <c r="D29" s="23"/>
      <c r="E29" s="23"/>
      <c r="F29" s="23"/>
      <c r="G29" s="23">
        <v>9500</v>
      </c>
    </row>
    <row r="30" ht="18.75" customHeight="1" spans="1:7">
      <c r="A30" s="163" t="s">
        <v>128</v>
      </c>
      <c r="B30" s="163" t="s">
        <v>83</v>
      </c>
      <c r="C30" s="23">
        <v>9500</v>
      </c>
      <c r="D30" s="23"/>
      <c r="E30" s="23"/>
      <c r="F30" s="23"/>
      <c r="G30" s="23">
        <v>9500</v>
      </c>
    </row>
    <row r="31" ht="18.75" customHeight="1" spans="1:7">
      <c r="A31" s="46" t="s">
        <v>56</v>
      </c>
      <c r="B31" s="46"/>
      <c r="C31" s="23">
        <v>1566628.01</v>
      </c>
      <c r="D31" s="23">
        <v>1473128.01</v>
      </c>
      <c r="E31" s="23">
        <v>1389184.97</v>
      </c>
      <c r="F31" s="23">
        <v>83943.04</v>
      </c>
      <c r="G31" s="23">
        <v>93500</v>
      </c>
    </row>
  </sheetData>
  <mergeCells count="7">
    <mergeCell ref="A2:G2"/>
    <mergeCell ref="A3:E3"/>
    <mergeCell ref="A4:B4"/>
    <mergeCell ref="D4:F4"/>
    <mergeCell ref="A31:B31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1"/>
  <sheetViews>
    <sheetView showZeros="0" workbookViewId="0">
      <selection activeCell="A8" sqref="$A8:$XFD8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43"/>
      <c r="B1" s="144"/>
      <c r="C1" s="144"/>
      <c r="D1" s="145"/>
      <c r="G1" s="146" t="s">
        <v>177</v>
      </c>
    </row>
    <row r="2" ht="39" customHeight="1" spans="1:7">
      <c r="A2" s="134" t="str">
        <f>"2025"&amp;"年“三公”经费支出预算表"</f>
        <v>2025年“三公”经费支出预算表</v>
      </c>
      <c r="B2" s="67"/>
      <c r="C2" s="67"/>
      <c r="D2" s="67"/>
      <c r="E2" s="67"/>
      <c r="F2" s="67"/>
      <c r="G2" s="67"/>
    </row>
    <row r="3" ht="18.75" customHeight="1" spans="1:7">
      <c r="A3" s="35" t="str">
        <f>"单位名称："&amp;"中共沧源佤族自治县委统战部"</f>
        <v>单位名称：中共沧源佤族自治县委统战部</v>
      </c>
      <c r="B3" s="144"/>
      <c r="C3" s="144"/>
      <c r="D3" s="63"/>
      <c r="E3" s="2"/>
      <c r="G3" s="146" t="s">
        <v>178</v>
      </c>
    </row>
    <row r="4" ht="18.75" customHeight="1" spans="1:7">
      <c r="A4" s="9" t="s">
        <v>179</v>
      </c>
      <c r="B4" s="9" t="s">
        <v>180</v>
      </c>
      <c r="C4" s="27" t="s">
        <v>181</v>
      </c>
      <c r="D4" s="11" t="s">
        <v>182</v>
      </c>
      <c r="E4" s="12"/>
      <c r="F4" s="13"/>
      <c r="G4" s="27" t="s">
        <v>183</v>
      </c>
    </row>
    <row r="5" ht="18.75" customHeight="1" spans="1:7">
      <c r="A5" s="16"/>
      <c r="B5" s="147"/>
      <c r="C5" s="29"/>
      <c r="D5" s="148" t="s">
        <v>58</v>
      </c>
      <c r="E5" s="148" t="s">
        <v>184</v>
      </c>
      <c r="F5" s="148" t="s">
        <v>185</v>
      </c>
      <c r="G5" s="29"/>
    </row>
    <row r="6" ht="18.75" customHeight="1" spans="1:7">
      <c r="A6" s="149" t="s">
        <v>56</v>
      </c>
      <c r="B6" s="150">
        <v>1</v>
      </c>
      <c r="C6" s="151">
        <v>2</v>
      </c>
      <c r="D6" s="152">
        <v>3</v>
      </c>
      <c r="E6" s="152">
        <v>4</v>
      </c>
      <c r="F6" s="152">
        <v>5</v>
      </c>
      <c r="G6" s="151">
        <v>6</v>
      </c>
    </row>
    <row r="7" ht="18.75" customHeight="1" spans="1:7">
      <c r="A7" s="149" t="s">
        <v>56</v>
      </c>
      <c r="B7" s="153">
        <v>47546</v>
      </c>
      <c r="C7" s="153"/>
      <c r="D7" s="153">
        <v>35000</v>
      </c>
      <c r="E7" s="153"/>
      <c r="F7" s="153">
        <v>35000</v>
      </c>
      <c r="G7" s="153">
        <v>12546</v>
      </c>
    </row>
    <row r="8" ht="18.75" customHeight="1" spans="1:7">
      <c r="A8" s="154" t="s">
        <v>186</v>
      </c>
      <c r="B8" s="153">
        <v>28046</v>
      </c>
      <c r="C8" s="153"/>
      <c r="D8" s="153">
        <v>20000</v>
      </c>
      <c r="E8" s="153"/>
      <c r="F8" s="153">
        <v>20000</v>
      </c>
      <c r="G8" s="153">
        <v>8046</v>
      </c>
    </row>
    <row r="9" ht="18.75" customHeight="1" spans="1:7">
      <c r="A9" s="154" t="s">
        <v>187</v>
      </c>
      <c r="B9" s="153">
        <v>19500</v>
      </c>
      <c r="C9" s="153"/>
      <c r="D9" s="153">
        <v>15000</v>
      </c>
      <c r="E9" s="153"/>
      <c r="F9" s="153">
        <v>15000</v>
      </c>
      <c r="G9" s="153">
        <v>4500</v>
      </c>
    </row>
    <row r="10" ht="18.75" customHeight="1" spans="1:7">
      <c r="A10" s="154" t="s">
        <v>188</v>
      </c>
      <c r="B10" s="153"/>
      <c r="C10" s="153"/>
      <c r="D10" s="153"/>
      <c r="E10" s="153"/>
      <c r="F10" s="153"/>
      <c r="G10" s="153"/>
    </row>
    <row r="11" ht="18.75" customHeight="1" spans="1:7">
      <c r="A11" s="154" t="s">
        <v>189</v>
      </c>
      <c r="B11" s="153"/>
      <c r="C11" s="153"/>
      <c r="D11" s="153"/>
      <c r="E11" s="153"/>
      <c r="F11" s="153"/>
      <c r="G11" s="153"/>
    </row>
  </sheetData>
  <mergeCells count="7">
    <mergeCell ref="A2:G2"/>
    <mergeCell ref="A3:D3"/>
    <mergeCell ref="D4:F4"/>
    <mergeCell ref="A4:A6"/>
    <mergeCell ref="B4:B5"/>
    <mergeCell ref="C4:C5"/>
    <mergeCell ref="G4:G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46"/>
  <sheetViews>
    <sheetView showZeros="0" topLeftCell="A20" workbookViewId="0">
      <selection activeCell="H35" sqref="H42 H41 H40 H39 H38 H37 H36 H35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17.5714285714286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8.75" customHeight="1" spans="2:23">
      <c r="B1" s="132"/>
      <c r="D1" s="133"/>
      <c r="E1" s="133"/>
      <c r="F1" s="133"/>
      <c r="G1" s="133"/>
      <c r="H1" s="64"/>
      <c r="I1" s="64"/>
      <c r="J1" s="64"/>
      <c r="K1" s="64"/>
      <c r="L1" s="64"/>
      <c r="M1" s="64"/>
      <c r="N1" s="2"/>
      <c r="O1" s="2"/>
      <c r="P1" s="2"/>
      <c r="Q1" s="64"/>
      <c r="U1" s="132"/>
      <c r="W1" s="32" t="s">
        <v>190</v>
      </c>
    </row>
    <row r="2" ht="39.75" customHeight="1" spans="1:23">
      <c r="A2" s="134" t="str">
        <f>"2025"&amp;"年部门基本支出预算表"</f>
        <v>2025年部门基本支出预算表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5"/>
      <c r="O2" s="5"/>
      <c r="P2" s="5"/>
      <c r="Q2" s="67"/>
      <c r="R2" s="67"/>
      <c r="S2" s="67"/>
      <c r="T2" s="67"/>
      <c r="U2" s="67"/>
      <c r="V2" s="67"/>
      <c r="W2" s="67"/>
    </row>
    <row r="3" ht="18.75" customHeight="1" spans="1:23">
      <c r="A3" s="6" t="str">
        <f>"单位名称："&amp;"中共沧源佤族自治县委统战部"</f>
        <v>单位名称：中共沧源佤族自治县委统战部</v>
      </c>
      <c r="B3" s="135"/>
      <c r="C3" s="135"/>
      <c r="D3" s="135"/>
      <c r="E3" s="135"/>
      <c r="F3" s="135"/>
      <c r="G3" s="135"/>
      <c r="H3" s="69"/>
      <c r="I3" s="69"/>
      <c r="J3" s="69"/>
      <c r="K3" s="69"/>
      <c r="L3" s="69"/>
      <c r="M3" s="69"/>
      <c r="N3" s="8"/>
      <c r="O3" s="8"/>
      <c r="P3" s="8"/>
      <c r="Q3" s="69"/>
      <c r="U3" s="132"/>
      <c r="W3" s="32" t="s">
        <v>178</v>
      </c>
    </row>
    <row r="4" ht="18.75" customHeight="1" spans="1:23">
      <c r="A4" s="9" t="s">
        <v>191</v>
      </c>
      <c r="B4" s="9" t="s">
        <v>192</v>
      </c>
      <c r="C4" s="9" t="s">
        <v>193</v>
      </c>
      <c r="D4" s="9" t="s">
        <v>194</v>
      </c>
      <c r="E4" s="9" t="s">
        <v>195</v>
      </c>
      <c r="F4" s="9" t="s">
        <v>196</v>
      </c>
      <c r="G4" s="9" t="s">
        <v>197</v>
      </c>
      <c r="H4" s="136" t="s">
        <v>198</v>
      </c>
      <c r="I4" s="87" t="s">
        <v>198</v>
      </c>
      <c r="J4" s="87"/>
      <c r="K4" s="87"/>
      <c r="L4" s="87"/>
      <c r="M4" s="87"/>
      <c r="N4" s="12"/>
      <c r="O4" s="12"/>
      <c r="P4" s="12"/>
      <c r="Q4" s="72" t="s">
        <v>62</v>
      </c>
      <c r="R4" s="87" t="s">
        <v>78</v>
      </c>
      <c r="S4" s="87"/>
      <c r="T4" s="87"/>
      <c r="U4" s="87"/>
      <c r="V4" s="87"/>
      <c r="W4" s="140"/>
    </row>
    <row r="5" ht="18.75" customHeight="1" spans="1:23">
      <c r="A5" s="14"/>
      <c r="B5" s="131"/>
      <c r="C5" s="14"/>
      <c r="D5" s="14"/>
      <c r="E5" s="14"/>
      <c r="F5" s="14"/>
      <c r="G5" s="14"/>
      <c r="H5" s="105" t="s">
        <v>199</v>
      </c>
      <c r="I5" s="136" t="s">
        <v>59</v>
      </c>
      <c r="J5" s="87"/>
      <c r="K5" s="87"/>
      <c r="L5" s="87"/>
      <c r="M5" s="140"/>
      <c r="N5" s="11" t="s">
        <v>200</v>
      </c>
      <c r="O5" s="12"/>
      <c r="P5" s="13"/>
      <c r="Q5" s="9" t="s">
        <v>62</v>
      </c>
      <c r="R5" s="136" t="s">
        <v>78</v>
      </c>
      <c r="S5" s="72" t="s">
        <v>65</v>
      </c>
      <c r="T5" s="87" t="s">
        <v>78</v>
      </c>
      <c r="U5" s="72" t="s">
        <v>67</v>
      </c>
      <c r="V5" s="72" t="s">
        <v>68</v>
      </c>
      <c r="W5" s="142" t="s">
        <v>69</v>
      </c>
    </row>
    <row r="6" ht="18.75" customHeight="1" spans="1:23">
      <c r="A6" s="28"/>
      <c r="B6" s="28"/>
      <c r="C6" s="28"/>
      <c r="D6" s="28"/>
      <c r="E6" s="28"/>
      <c r="F6" s="28"/>
      <c r="G6" s="28"/>
      <c r="H6" s="28"/>
      <c r="I6" s="141" t="s">
        <v>201</v>
      </c>
      <c r="J6" s="9" t="s">
        <v>202</v>
      </c>
      <c r="K6" s="9" t="s">
        <v>203</v>
      </c>
      <c r="L6" s="9" t="s">
        <v>204</v>
      </c>
      <c r="M6" s="9" t="s">
        <v>205</v>
      </c>
      <c r="N6" s="9" t="s">
        <v>59</v>
      </c>
      <c r="O6" s="9" t="s">
        <v>60</v>
      </c>
      <c r="P6" s="9" t="s">
        <v>61</v>
      </c>
      <c r="Q6" s="28"/>
      <c r="R6" s="9" t="s">
        <v>58</v>
      </c>
      <c r="S6" s="9" t="s">
        <v>65</v>
      </c>
      <c r="T6" s="9" t="s">
        <v>206</v>
      </c>
      <c r="U6" s="9" t="s">
        <v>67</v>
      </c>
      <c r="V6" s="9" t="s">
        <v>68</v>
      </c>
      <c r="W6" s="9" t="s">
        <v>69</v>
      </c>
    </row>
    <row r="7" ht="18.75" customHeight="1" spans="1:23">
      <c r="A7" s="108"/>
      <c r="B7" s="108"/>
      <c r="C7" s="108"/>
      <c r="D7" s="108"/>
      <c r="E7" s="108"/>
      <c r="F7" s="108"/>
      <c r="G7" s="108"/>
      <c r="H7" s="108"/>
      <c r="I7" s="91"/>
      <c r="J7" s="16" t="s">
        <v>207</v>
      </c>
      <c r="K7" s="16" t="s">
        <v>203</v>
      </c>
      <c r="L7" s="16" t="s">
        <v>204</v>
      </c>
      <c r="M7" s="16" t="s">
        <v>205</v>
      </c>
      <c r="N7" s="16" t="s">
        <v>203</v>
      </c>
      <c r="O7" s="16" t="s">
        <v>204</v>
      </c>
      <c r="P7" s="16" t="s">
        <v>205</v>
      </c>
      <c r="Q7" s="16" t="s">
        <v>62</v>
      </c>
      <c r="R7" s="16" t="s">
        <v>58</v>
      </c>
      <c r="S7" s="16" t="s">
        <v>65</v>
      </c>
      <c r="T7" s="16" t="s">
        <v>206</v>
      </c>
      <c r="U7" s="16" t="s">
        <v>67</v>
      </c>
      <c r="V7" s="16" t="s">
        <v>68</v>
      </c>
      <c r="W7" s="16" t="s">
        <v>69</v>
      </c>
    </row>
    <row r="8" ht="18.75" customHeight="1" spans="1:23">
      <c r="A8" s="137">
        <v>1</v>
      </c>
      <c r="B8" s="137">
        <v>2</v>
      </c>
      <c r="C8" s="137">
        <v>3</v>
      </c>
      <c r="D8" s="137">
        <v>4</v>
      </c>
      <c r="E8" s="137">
        <v>5</v>
      </c>
      <c r="F8" s="137">
        <v>6</v>
      </c>
      <c r="G8" s="137">
        <v>7</v>
      </c>
      <c r="H8" s="137">
        <v>8</v>
      </c>
      <c r="I8" s="137">
        <v>9</v>
      </c>
      <c r="J8" s="137">
        <v>10</v>
      </c>
      <c r="K8" s="137">
        <v>11</v>
      </c>
      <c r="L8" s="137">
        <v>12</v>
      </c>
      <c r="M8" s="137">
        <v>13</v>
      </c>
      <c r="N8" s="137">
        <v>14</v>
      </c>
      <c r="O8" s="137">
        <v>15</v>
      </c>
      <c r="P8" s="137">
        <v>16</v>
      </c>
      <c r="Q8" s="137">
        <v>17</v>
      </c>
      <c r="R8" s="137">
        <v>18</v>
      </c>
      <c r="S8" s="137">
        <v>19</v>
      </c>
      <c r="T8" s="137">
        <v>20</v>
      </c>
      <c r="U8" s="137">
        <v>21</v>
      </c>
      <c r="V8" s="137">
        <v>22</v>
      </c>
      <c r="W8" s="137">
        <v>23</v>
      </c>
    </row>
    <row r="9" ht="18.75" customHeight="1" spans="1:23">
      <c r="A9" s="138" t="s">
        <v>71</v>
      </c>
      <c r="B9" s="138"/>
      <c r="C9" s="138"/>
      <c r="D9" s="138"/>
      <c r="E9" s="138"/>
      <c r="F9" s="138"/>
      <c r="G9" s="138"/>
      <c r="H9" s="23">
        <v>1473128.01</v>
      </c>
      <c r="I9" s="23">
        <v>1473128.01</v>
      </c>
      <c r="J9" s="23"/>
      <c r="K9" s="23"/>
      <c r="L9" s="23">
        <v>1473128.01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39" t="s">
        <v>71</v>
      </c>
      <c r="B10" s="20"/>
      <c r="C10" s="20"/>
      <c r="D10" s="20"/>
      <c r="E10" s="20"/>
      <c r="F10" s="20"/>
      <c r="G10" s="20"/>
      <c r="H10" s="23">
        <v>1473128.01</v>
      </c>
      <c r="I10" s="23">
        <v>1473128.01</v>
      </c>
      <c r="J10" s="23"/>
      <c r="K10" s="23"/>
      <c r="L10" s="23">
        <v>1473128.01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25"/>
      <c r="B11" s="20" t="s">
        <v>208</v>
      </c>
      <c r="C11" s="20" t="s">
        <v>209</v>
      </c>
      <c r="D11" s="20" t="s">
        <v>88</v>
      </c>
      <c r="E11" s="20" t="s">
        <v>89</v>
      </c>
      <c r="F11" s="20" t="s">
        <v>210</v>
      </c>
      <c r="G11" s="20" t="s">
        <v>211</v>
      </c>
      <c r="H11" s="23">
        <v>235116</v>
      </c>
      <c r="I11" s="23">
        <v>235116</v>
      </c>
      <c r="J11" s="23"/>
      <c r="K11" s="23"/>
      <c r="L11" s="23">
        <v>235116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25"/>
      <c r="B12" s="20" t="s">
        <v>212</v>
      </c>
      <c r="C12" s="20" t="s">
        <v>213</v>
      </c>
      <c r="D12" s="20" t="s">
        <v>94</v>
      </c>
      <c r="E12" s="20" t="s">
        <v>95</v>
      </c>
      <c r="F12" s="20" t="s">
        <v>210</v>
      </c>
      <c r="G12" s="20" t="s">
        <v>211</v>
      </c>
      <c r="H12" s="23">
        <v>87036</v>
      </c>
      <c r="I12" s="23">
        <v>87036</v>
      </c>
      <c r="J12" s="23"/>
      <c r="K12" s="23"/>
      <c r="L12" s="23">
        <v>87036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25"/>
      <c r="B13" s="20" t="s">
        <v>208</v>
      </c>
      <c r="C13" s="20" t="s">
        <v>209</v>
      </c>
      <c r="D13" s="20" t="s">
        <v>88</v>
      </c>
      <c r="E13" s="20" t="s">
        <v>89</v>
      </c>
      <c r="F13" s="20" t="s">
        <v>214</v>
      </c>
      <c r="G13" s="20" t="s">
        <v>215</v>
      </c>
      <c r="H13" s="23">
        <v>312156</v>
      </c>
      <c r="I13" s="23">
        <v>312156</v>
      </c>
      <c r="J13" s="23"/>
      <c r="K13" s="23"/>
      <c r="L13" s="23">
        <v>312156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25"/>
      <c r="B14" s="20" t="s">
        <v>212</v>
      </c>
      <c r="C14" s="20" t="s">
        <v>213</v>
      </c>
      <c r="D14" s="20" t="s">
        <v>94</v>
      </c>
      <c r="E14" s="20" t="s">
        <v>95</v>
      </c>
      <c r="F14" s="20" t="s">
        <v>214</v>
      </c>
      <c r="G14" s="20" t="s">
        <v>215</v>
      </c>
      <c r="H14" s="23">
        <v>17160</v>
      </c>
      <c r="I14" s="23">
        <v>17160</v>
      </c>
      <c r="J14" s="23"/>
      <c r="K14" s="23"/>
      <c r="L14" s="23">
        <v>17160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25"/>
      <c r="B15" s="20" t="s">
        <v>208</v>
      </c>
      <c r="C15" s="20" t="s">
        <v>209</v>
      </c>
      <c r="D15" s="20" t="s">
        <v>88</v>
      </c>
      <c r="E15" s="20" t="s">
        <v>89</v>
      </c>
      <c r="F15" s="20" t="s">
        <v>216</v>
      </c>
      <c r="G15" s="20" t="s">
        <v>217</v>
      </c>
      <c r="H15" s="23">
        <v>19593</v>
      </c>
      <c r="I15" s="23">
        <v>19593</v>
      </c>
      <c r="J15" s="23"/>
      <c r="K15" s="23"/>
      <c r="L15" s="23">
        <v>19593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25"/>
      <c r="B16" s="20" t="s">
        <v>218</v>
      </c>
      <c r="C16" s="20" t="s">
        <v>219</v>
      </c>
      <c r="D16" s="20" t="s">
        <v>88</v>
      </c>
      <c r="E16" s="20" t="s">
        <v>89</v>
      </c>
      <c r="F16" s="20" t="s">
        <v>216</v>
      </c>
      <c r="G16" s="20" t="s">
        <v>217</v>
      </c>
      <c r="H16" s="23">
        <v>103200</v>
      </c>
      <c r="I16" s="23">
        <v>103200</v>
      </c>
      <c r="J16" s="23"/>
      <c r="K16" s="23"/>
      <c r="L16" s="23">
        <v>103200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25"/>
      <c r="B17" s="20" t="s">
        <v>212</v>
      </c>
      <c r="C17" s="20" t="s">
        <v>213</v>
      </c>
      <c r="D17" s="20" t="s">
        <v>94</v>
      </c>
      <c r="E17" s="20" t="s">
        <v>95</v>
      </c>
      <c r="F17" s="20" t="s">
        <v>220</v>
      </c>
      <c r="G17" s="20" t="s">
        <v>221</v>
      </c>
      <c r="H17" s="23">
        <v>56808</v>
      </c>
      <c r="I17" s="23">
        <v>56808</v>
      </c>
      <c r="J17" s="23"/>
      <c r="K17" s="23"/>
      <c r="L17" s="23">
        <v>56808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25"/>
      <c r="B18" s="20" t="s">
        <v>212</v>
      </c>
      <c r="C18" s="20" t="s">
        <v>213</v>
      </c>
      <c r="D18" s="20" t="s">
        <v>94</v>
      </c>
      <c r="E18" s="20" t="s">
        <v>95</v>
      </c>
      <c r="F18" s="20" t="s">
        <v>220</v>
      </c>
      <c r="G18" s="20" t="s">
        <v>221</v>
      </c>
      <c r="H18" s="23">
        <v>26340</v>
      </c>
      <c r="I18" s="23">
        <v>26340</v>
      </c>
      <c r="J18" s="23"/>
      <c r="K18" s="23"/>
      <c r="L18" s="23">
        <v>26340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25"/>
      <c r="B19" s="20" t="s">
        <v>222</v>
      </c>
      <c r="C19" s="20" t="s">
        <v>223</v>
      </c>
      <c r="D19" s="20" t="s">
        <v>94</v>
      </c>
      <c r="E19" s="20" t="s">
        <v>95</v>
      </c>
      <c r="F19" s="20" t="s">
        <v>220</v>
      </c>
      <c r="G19" s="20" t="s">
        <v>221</v>
      </c>
      <c r="H19" s="23">
        <v>36000</v>
      </c>
      <c r="I19" s="23">
        <v>36000</v>
      </c>
      <c r="J19" s="23"/>
      <c r="K19" s="23"/>
      <c r="L19" s="23">
        <v>36000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25"/>
      <c r="B20" s="20" t="s">
        <v>224</v>
      </c>
      <c r="C20" s="20" t="s">
        <v>225</v>
      </c>
      <c r="D20" s="20" t="s">
        <v>104</v>
      </c>
      <c r="E20" s="20" t="s">
        <v>105</v>
      </c>
      <c r="F20" s="20" t="s">
        <v>226</v>
      </c>
      <c r="G20" s="20" t="s">
        <v>227</v>
      </c>
      <c r="H20" s="23">
        <v>128505.92</v>
      </c>
      <c r="I20" s="23">
        <v>128505.92</v>
      </c>
      <c r="J20" s="23"/>
      <c r="K20" s="23"/>
      <c r="L20" s="23">
        <v>128505.92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25"/>
      <c r="B21" s="20" t="s">
        <v>224</v>
      </c>
      <c r="C21" s="20" t="s">
        <v>225</v>
      </c>
      <c r="D21" s="20" t="s">
        <v>114</v>
      </c>
      <c r="E21" s="20" t="s">
        <v>115</v>
      </c>
      <c r="F21" s="20" t="s">
        <v>228</v>
      </c>
      <c r="G21" s="20" t="s">
        <v>229</v>
      </c>
      <c r="H21" s="23">
        <v>30321.9</v>
      </c>
      <c r="I21" s="23">
        <v>30321.9</v>
      </c>
      <c r="J21" s="23"/>
      <c r="K21" s="23"/>
      <c r="L21" s="23">
        <v>30321.9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25"/>
      <c r="B22" s="20" t="s">
        <v>224</v>
      </c>
      <c r="C22" s="20" t="s">
        <v>225</v>
      </c>
      <c r="D22" s="20" t="s">
        <v>114</v>
      </c>
      <c r="E22" s="20" t="s">
        <v>115</v>
      </c>
      <c r="F22" s="20" t="s">
        <v>228</v>
      </c>
      <c r="G22" s="20" t="s">
        <v>229</v>
      </c>
      <c r="H22" s="23">
        <v>5559.02</v>
      </c>
      <c r="I22" s="23">
        <v>5559.02</v>
      </c>
      <c r="J22" s="23"/>
      <c r="K22" s="23"/>
      <c r="L22" s="23">
        <v>5559.02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25"/>
      <c r="B23" s="20" t="s">
        <v>224</v>
      </c>
      <c r="C23" s="20" t="s">
        <v>225</v>
      </c>
      <c r="D23" s="20" t="s">
        <v>116</v>
      </c>
      <c r="E23" s="20" t="s">
        <v>117</v>
      </c>
      <c r="F23" s="20" t="s">
        <v>228</v>
      </c>
      <c r="G23" s="20" t="s">
        <v>229</v>
      </c>
      <c r="H23" s="23">
        <v>2140.57</v>
      </c>
      <c r="I23" s="23">
        <v>2140.57</v>
      </c>
      <c r="J23" s="23"/>
      <c r="K23" s="23"/>
      <c r="L23" s="23">
        <v>2140.57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18.75" customHeight="1" spans="1:23">
      <c r="A24" s="25"/>
      <c r="B24" s="20" t="s">
        <v>224</v>
      </c>
      <c r="C24" s="20" t="s">
        <v>225</v>
      </c>
      <c r="D24" s="20" t="s">
        <v>116</v>
      </c>
      <c r="E24" s="20" t="s">
        <v>117</v>
      </c>
      <c r="F24" s="20" t="s">
        <v>228</v>
      </c>
      <c r="G24" s="20" t="s">
        <v>229</v>
      </c>
      <c r="H24" s="23">
        <v>11675.82</v>
      </c>
      <c r="I24" s="23">
        <v>11675.82</v>
      </c>
      <c r="J24" s="23"/>
      <c r="K24" s="23"/>
      <c r="L24" s="23">
        <v>11675.82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18.75" customHeight="1" spans="1:23">
      <c r="A25" s="25"/>
      <c r="B25" s="20" t="s">
        <v>224</v>
      </c>
      <c r="C25" s="20" t="s">
        <v>225</v>
      </c>
      <c r="D25" s="20" t="s">
        <v>118</v>
      </c>
      <c r="E25" s="20" t="s">
        <v>119</v>
      </c>
      <c r="F25" s="20" t="s">
        <v>230</v>
      </c>
      <c r="G25" s="20" t="s">
        <v>231</v>
      </c>
      <c r="H25" s="23">
        <v>3192</v>
      </c>
      <c r="I25" s="23">
        <v>3192</v>
      </c>
      <c r="J25" s="23"/>
      <c r="K25" s="23"/>
      <c r="L25" s="23">
        <v>3192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18.75" customHeight="1" spans="1:23">
      <c r="A26" s="25"/>
      <c r="B26" s="20" t="s">
        <v>224</v>
      </c>
      <c r="C26" s="20" t="s">
        <v>225</v>
      </c>
      <c r="D26" s="20" t="s">
        <v>118</v>
      </c>
      <c r="E26" s="20" t="s">
        <v>119</v>
      </c>
      <c r="F26" s="20" t="s">
        <v>230</v>
      </c>
      <c r="G26" s="20" t="s">
        <v>231</v>
      </c>
      <c r="H26" s="23">
        <v>1606.32</v>
      </c>
      <c r="I26" s="23">
        <v>1606.32</v>
      </c>
      <c r="J26" s="23"/>
      <c r="K26" s="23"/>
      <c r="L26" s="23">
        <v>1606.32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18.75" customHeight="1" spans="1:23">
      <c r="A27" s="25"/>
      <c r="B27" s="20" t="s">
        <v>224</v>
      </c>
      <c r="C27" s="20" t="s">
        <v>225</v>
      </c>
      <c r="D27" s="20" t="s">
        <v>94</v>
      </c>
      <c r="E27" s="20" t="s">
        <v>95</v>
      </c>
      <c r="F27" s="20" t="s">
        <v>230</v>
      </c>
      <c r="G27" s="20" t="s">
        <v>231</v>
      </c>
      <c r="H27" s="23">
        <v>1362.18</v>
      </c>
      <c r="I27" s="23">
        <v>1362.18</v>
      </c>
      <c r="J27" s="23"/>
      <c r="K27" s="23"/>
      <c r="L27" s="23">
        <v>1362.18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18.75" customHeight="1" spans="1:23">
      <c r="A28" s="25"/>
      <c r="B28" s="20" t="s">
        <v>232</v>
      </c>
      <c r="C28" s="20" t="s">
        <v>125</v>
      </c>
      <c r="D28" s="20" t="s">
        <v>124</v>
      </c>
      <c r="E28" s="20" t="s">
        <v>125</v>
      </c>
      <c r="F28" s="20" t="s">
        <v>233</v>
      </c>
      <c r="G28" s="20" t="s">
        <v>125</v>
      </c>
      <c r="H28" s="23">
        <v>96379.44</v>
      </c>
      <c r="I28" s="23">
        <v>96379.44</v>
      </c>
      <c r="J28" s="23"/>
      <c r="K28" s="23"/>
      <c r="L28" s="23">
        <v>96379.44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18.75" customHeight="1" spans="1:23">
      <c r="A29" s="25"/>
      <c r="B29" s="20" t="s">
        <v>234</v>
      </c>
      <c r="C29" s="20" t="s">
        <v>235</v>
      </c>
      <c r="D29" s="20" t="s">
        <v>88</v>
      </c>
      <c r="E29" s="20" t="s">
        <v>89</v>
      </c>
      <c r="F29" s="20" t="s">
        <v>236</v>
      </c>
      <c r="G29" s="20" t="s">
        <v>237</v>
      </c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18.75" customHeight="1" spans="1:23">
      <c r="A30" s="25"/>
      <c r="B30" s="20" t="s">
        <v>234</v>
      </c>
      <c r="C30" s="20" t="s">
        <v>235</v>
      </c>
      <c r="D30" s="20" t="s">
        <v>94</v>
      </c>
      <c r="E30" s="20" t="s">
        <v>95</v>
      </c>
      <c r="F30" s="20" t="s">
        <v>236</v>
      </c>
      <c r="G30" s="20" t="s">
        <v>237</v>
      </c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18.75" customHeight="1" spans="1:23">
      <c r="A31" s="25"/>
      <c r="B31" s="20" t="s">
        <v>234</v>
      </c>
      <c r="C31" s="20" t="s">
        <v>235</v>
      </c>
      <c r="D31" s="20" t="s">
        <v>96</v>
      </c>
      <c r="E31" s="20" t="s">
        <v>97</v>
      </c>
      <c r="F31" s="20" t="s">
        <v>236</v>
      </c>
      <c r="G31" s="20" t="s">
        <v>237</v>
      </c>
      <c r="H31" s="23">
        <v>53532</v>
      </c>
      <c r="I31" s="23">
        <v>53532</v>
      </c>
      <c r="J31" s="23"/>
      <c r="K31" s="23"/>
      <c r="L31" s="23">
        <v>53532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18.75" customHeight="1" spans="1:23">
      <c r="A32" s="25"/>
      <c r="B32" s="20" t="s">
        <v>234</v>
      </c>
      <c r="C32" s="20" t="s">
        <v>235</v>
      </c>
      <c r="D32" s="20" t="s">
        <v>102</v>
      </c>
      <c r="E32" s="20" t="s">
        <v>103</v>
      </c>
      <c r="F32" s="20" t="s">
        <v>236</v>
      </c>
      <c r="G32" s="20" t="s">
        <v>237</v>
      </c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18.75" customHeight="1" spans="1:23">
      <c r="A33" s="25"/>
      <c r="B33" s="20" t="s">
        <v>238</v>
      </c>
      <c r="C33" s="20" t="s">
        <v>239</v>
      </c>
      <c r="D33" s="20" t="s">
        <v>88</v>
      </c>
      <c r="E33" s="20" t="s">
        <v>89</v>
      </c>
      <c r="F33" s="20" t="s">
        <v>240</v>
      </c>
      <c r="G33" s="20" t="s">
        <v>241</v>
      </c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18.75" customHeight="1" spans="1:23">
      <c r="A34" s="25"/>
      <c r="B34" s="20" t="s">
        <v>238</v>
      </c>
      <c r="C34" s="20" t="s">
        <v>239</v>
      </c>
      <c r="D34" s="20" t="s">
        <v>94</v>
      </c>
      <c r="E34" s="20" t="s">
        <v>95</v>
      </c>
      <c r="F34" s="20" t="s">
        <v>240</v>
      </c>
      <c r="G34" s="20" t="s">
        <v>241</v>
      </c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18.75" customHeight="1" spans="1:23">
      <c r="A35" s="25"/>
      <c r="B35" s="20" t="s">
        <v>238</v>
      </c>
      <c r="C35" s="20" t="s">
        <v>239</v>
      </c>
      <c r="D35" s="20" t="s">
        <v>88</v>
      </c>
      <c r="E35" s="20" t="s">
        <v>89</v>
      </c>
      <c r="F35" s="20" t="s">
        <v>240</v>
      </c>
      <c r="G35" s="20" t="s">
        <v>241</v>
      </c>
      <c r="H35" s="23">
        <v>9000</v>
      </c>
      <c r="I35" s="23">
        <v>9000</v>
      </c>
      <c r="J35" s="23"/>
      <c r="K35" s="23"/>
      <c r="L35" s="23">
        <v>9000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18.75" customHeight="1" spans="1:23">
      <c r="A36" s="25"/>
      <c r="B36" s="20" t="s">
        <v>242</v>
      </c>
      <c r="C36" s="20" t="s">
        <v>243</v>
      </c>
      <c r="D36" s="20" t="s">
        <v>88</v>
      </c>
      <c r="E36" s="20" t="s">
        <v>89</v>
      </c>
      <c r="F36" s="20" t="s">
        <v>244</v>
      </c>
      <c r="G36" s="20" t="s">
        <v>183</v>
      </c>
      <c r="H36" s="23">
        <v>3500</v>
      </c>
      <c r="I36" s="23">
        <v>3500</v>
      </c>
      <c r="J36" s="23"/>
      <c r="K36" s="23"/>
      <c r="L36" s="23">
        <v>3500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18.75" customHeight="1" spans="1:23">
      <c r="A37" s="25"/>
      <c r="B37" s="20" t="s">
        <v>242</v>
      </c>
      <c r="C37" s="20" t="s">
        <v>243</v>
      </c>
      <c r="D37" s="20" t="s">
        <v>94</v>
      </c>
      <c r="E37" s="20" t="s">
        <v>95</v>
      </c>
      <c r="F37" s="20" t="s">
        <v>244</v>
      </c>
      <c r="G37" s="20" t="s">
        <v>183</v>
      </c>
      <c r="H37" s="23">
        <v>1000</v>
      </c>
      <c r="I37" s="23">
        <v>1000</v>
      </c>
      <c r="J37" s="23"/>
      <c r="K37" s="23"/>
      <c r="L37" s="23">
        <v>1000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18.75" customHeight="1" spans="1:23">
      <c r="A38" s="25"/>
      <c r="B38" s="20" t="s">
        <v>238</v>
      </c>
      <c r="C38" s="20" t="s">
        <v>239</v>
      </c>
      <c r="D38" s="20" t="s">
        <v>94</v>
      </c>
      <c r="E38" s="20" t="s">
        <v>95</v>
      </c>
      <c r="F38" s="20" t="s">
        <v>245</v>
      </c>
      <c r="G38" s="20" t="s">
        <v>246</v>
      </c>
      <c r="H38" s="23">
        <v>4000</v>
      </c>
      <c r="I38" s="23">
        <v>4000</v>
      </c>
      <c r="J38" s="23"/>
      <c r="K38" s="23"/>
      <c r="L38" s="23">
        <v>4000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18.75" customHeight="1" spans="1:23">
      <c r="A39" s="25"/>
      <c r="B39" s="20" t="s">
        <v>247</v>
      </c>
      <c r="C39" s="20" t="s">
        <v>248</v>
      </c>
      <c r="D39" s="20" t="s">
        <v>88</v>
      </c>
      <c r="E39" s="20" t="s">
        <v>89</v>
      </c>
      <c r="F39" s="20" t="s">
        <v>249</v>
      </c>
      <c r="G39" s="20" t="s">
        <v>248</v>
      </c>
      <c r="H39" s="23">
        <v>4702.32</v>
      </c>
      <c r="I39" s="23">
        <v>4702.32</v>
      </c>
      <c r="J39" s="23"/>
      <c r="K39" s="23"/>
      <c r="L39" s="23">
        <v>4702.32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18.75" customHeight="1" spans="1:23">
      <c r="A40" s="25"/>
      <c r="B40" s="20" t="s">
        <v>247</v>
      </c>
      <c r="C40" s="20" t="s">
        <v>248</v>
      </c>
      <c r="D40" s="20" t="s">
        <v>94</v>
      </c>
      <c r="E40" s="20" t="s">
        <v>95</v>
      </c>
      <c r="F40" s="20" t="s">
        <v>249</v>
      </c>
      <c r="G40" s="20" t="s">
        <v>248</v>
      </c>
      <c r="H40" s="23">
        <v>1740.72</v>
      </c>
      <c r="I40" s="23">
        <v>1740.72</v>
      </c>
      <c r="J40" s="23"/>
      <c r="K40" s="23"/>
      <c r="L40" s="23">
        <v>1740.72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18.75" customHeight="1" spans="1:23">
      <c r="A41" s="25"/>
      <c r="B41" s="20" t="s">
        <v>250</v>
      </c>
      <c r="C41" s="20" t="s">
        <v>251</v>
      </c>
      <c r="D41" s="20" t="s">
        <v>88</v>
      </c>
      <c r="E41" s="20" t="s">
        <v>89</v>
      </c>
      <c r="F41" s="20" t="s">
        <v>252</v>
      </c>
      <c r="G41" s="20" t="s">
        <v>251</v>
      </c>
      <c r="H41" s="23">
        <v>15000</v>
      </c>
      <c r="I41" s="23">
        <v>15000</v>
      </c>
      <c r="J41" s="23"/>
      <c r="K41" s="23"/>
      <c r="L41" s="23">
        <v>15000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18.75" customHeight="1" spans="1:23">
      <c r="A42" s="25"/>
      <c r="B42" s="20" t="s">
        <v>253</v>
      </c>
      <c r="C42" s="20" t="s">
        <v>254</v>
      </c>
      <c r="D42" s="20" t="s">
        <v>88</v>
      </c>
      <c r="E42" s="20" t="s">
        <v>89</v>
      </c>
      <c r="F42" s="20" t="s">
        <v>255</v>
      </c>
      <c r="G42" s="20" t="s">
        <v>256</v>
      </c>
      <c r="H42" s="23">
        <v>45000</v>
      </c>
      <c r="I42" s="23">
        <v>45000</v>
      </c>
      <c r="J42" s="23"/>
      <c r="K42" s="23"/>
      <c r="L42" s="23">
        <v>45000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18.75" customHeight="1" spans="1:23">
      <c r="A43" s="25"/>
      <c r="B43" s="20" t="s">
        <v>253</v>
      </c>
      <c r="C43" s="20" t="s">
        <v>254</v>
      </c>
      <c r="D43" s="20" t="s">
        <v>94</v>
      </c>
      <c r="E43" s="20" t="s">
        <v>95</v>
      </c>
      <c r="F43" s="20" t="s">
        <v>255</v>
      </c>
      <c r="G43" s="20" t="s">
        <v>256</v>
      </c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18.75" customHeight="1" spans="1:23">
      <c r="A44" s="25"/>
      <c r="B44" s="20" t="s">
        <v>257</v>
      </c>
      <c r="C44" s="20" t="s">
        <v>258</v>
      </c>
      <c r="D44" s="20" t="s">
        <v>102</v>
      </c>
      <c r="E44" s="20" t="s">
        <v>103</v>
      </c>
      <c r="F44" s="20" t="s">
        <v>259</v>
      </c>
      <c r="G44" s="20" t="s">
        <v>260</v>
      </c>
      <c r="H44" s="23">
        <v>149548.8</v>
      </c>
      <c r="I44" s="23">
        <v>149548.8</v>
      </c>
      <c r="J44" s="23"/>
      <c r="K44" s="23"/>
      <c r="L44" s="23">
        <v>149548.8</v>
      </c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ht="18.75" customHeight="1" spans="1:23">
      <c r="A45" s="25"/>
      <c r="B45" s="20" t="s">
        <v>261</v>
      </c>
      <c r="C45" s="20" t="s">
        <v>262</v>
      </c>
      <c r="D45" s="20" t="s">
        <v>108</v>
      </c>
      <c r="E45" s="20" t="s">
        <v>109</v>
      </c>
      <c r="F45" s="20" t="s">
        <v>263</v>
      </c>
      <c r="G45" s="20" t="s">
        <v>264</v>
      </c>
      <c r="H45" s="23">
        <v>11952</v>
      </c>
      <c r="I45" s="23">
        <v>11952</v>
      </c>
      <c r="J45" s="23"/>
      <c r="K45" s="23"/>
      <c r="L45" s="23">
        <v>11952</v>
      </c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ht="18.75" customHeight="1" spans="1:23">
      <c r="A46" s="22" t="s">
        <v>56</v>
      </c>
      <c r="B46" s="22"/>
      <c r="C46" s="22"/>
      <c r="D46" s="22"/>
      <c r="E46" s="22"/>
      <c r="F46" s="22"/>
      <c r="G46" s="22"/>
      <c r="H46" s="23">
        <v>1473128.01</v>
      </c>
      <c r="I46" s="23">
        <v>1473128.01</v>
      </c>
      <c r="J46" s="23"/>
      <c r="K46" s="23"/>
      <c r="L46" s="23">
        <v>1473128.01</v>
      </c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</sheetData>
  <mergeCells count="30">
    <mergeCell ref="A2:W2"/>
    <mergeCell ref="A3:G3"/>
    <mergeCell ref="H4:W4"/>
    <mergeCell ref="I5:M5"/>
    <mergeCell ref="N5:P5"/>
    <mergeCell ref="R5:W5"/>
    <mergeCell ref="A46:G46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28"/>
  <sheetViews>
    <sheetView showZeros="0" workbookViewId="0">
      <selection activeCell="C28" sqref="C28:D28"/>
    </sheetView>
  </sheetViews>
  <sheetFormatPr defaultColWidth="9.14285714285714" defaultRowHeight="14.25" customHeight="1"/>
  <cols>
    <col min="1" max="1" width="12.4190476190476" customWidth="1"/>
    <col min="2" max="2" width="33.7333333333333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3.5" customHeight="1" spans="2:23">
      <c r="B1" s="124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U1" s="124"/>
      <c r="W1" s="33" t="s">
        <v>265</v>
      </c>
    </row>
    <row r="2" ht="41.25" customHeight="1" spans="1:23">
      <c r="A2" s="4" t="str">
        <f>"2025"&amp;"年部门项目支出预算表"</f>
        <v>2025年部门项目支出预算表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8.75" customHeight="1" spans="1:23">
      <c r="A3" s="6" t="str">
        <f>"单位名称："&amp;"中共沧源佤族自治县委统战部"</f>
        <v>单位名称：中共沧源佤族自治县委统战部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24"/>
      <c r="W3" s="33" t="s">
        <v>178</v>
      </c>
    </row>
    <row r="4" ht="18.75" customHeight="1" spans="1:23">
      <c r="A4" s="9" t="s">
        <v>266</v>
      </c>
      <c r="B4" s="10" t="s">
        <v>192</v>
      </c>
      <c r="C4" s="9" t="s">
        <v>193</v>
      </c>
      <c r="D4" s="9" t="s">
        <v>267</v>
      </c>
      <c r="E4" s="10" t="s">
        <v>194</v>
      </c>
      <c r="F4" s="10" t="s">
        <v>195</v>
      </c>
      <c r="G4" s="10" t="s">
        <v>268</v>
      </c>
      <c r="H4" s="10" t="s">
        <v>269</v>
      </c>
      <c r="I4" s="27" t="s">
        <v>56</v>
      </c>
      <c r="J4" s="11" t="s">
        <v>270</v>
      </c>
      <c r="K4" s="12"/>
      <c r="L4" s="12"/>
      <c r="M4" s="13"/>
      <c r="N4" s="11" t="s">
        <v>200</v>
      </c>
      <c r="O4" s="12"/>
      <c r="P4" s="13"/>
      <c r="Q4" s="10" t="s">
        <v>62</v>
      </c>
      <c r="R4" s="11" t="s">
        <v>78</v>
      </c>
      <c r="S4" s="12"/>
      <c r="T4" s="12"/>
      <c r="U4" s="12"/>
      <c r="V4" s="12"/>
      <c r="W4" s="13"/>
    </row>
    <row r="5" ht="18.75" customHeight="1" spans="1:23">
      <c r="A5" s="14"/>
      <c r="B5" s="28"/>
      <c r="C5" s="14"/>
      <c r="D5" s="14"/>
      <c r="E5" s="15"/>
      <c r="F5" s="15"/>
      <c r="G5" s="15"/>
      <c r="H5" s="15"/>
      <c r="I5" s="28"/>
      <c r="J5" s="128" t="s">
        <v>59</v>
      </c>
      <c r="K5" s="129"/>
      <c r="L5" s="10" t="s">
        <v>60</v>
      </c>
      <c r="M5" s="10" t="s">
        <v>61</v>
      </c>
      <c r="N5" s="10" t="s">
        <v>59</v>
      </c>
      <c r="O5" s="10" t="s">
        <v>60</v>
      </c>
      <c r="P5" s="10" t="s">
        <v>61</v>
      </c>
      <c r="Q5" s="15"/>
      <c r="R5" s="10" t="s">
        <v>58</v>
      </c>
      <c r="S5" s="9" t="s">
        <v>65</v>
      </c>
      <c r="T5" s="9" t="s">
        <v>206</v>
      </c>
      <c r="U5" s="9" t="s">
        <v>67</v>
      </c>
      <c r="V5" s="9" t="s">
        <v>68</v>
      </c>
      <c r="W5" s="9" t="s">
        <v>69</v>
      </c>
    </row>
    <row r="6" ht="18.75" customHeight="1" spans="1:23">
      <c r="A6" s="28"/>
      <c r="B6" s="28"/>
      <c r="C6" s="28"/>
      <c r="D6" s="28"/>
      <c r="E6" s="28"/>
      <c r="F6" s="28"/>
      <c r="G6" s="28"/>
      <c r="H6" s="28"/>
      <c r="I6" s="28"/>
      <c r="J6" s="130" t="s">
        <v>58</v>
      </c>
      <c r="K6" s="92"/>
      <c r="L6" s="28"/>
      <c r="M6" s="28"/>
      <c r="N6" s="28"/>
      <c r="O6" s="28"/>
      <c r="P6" s="28"/>
      <c r="Q6" s="28"/>
      <c r="R6" s="28"/>
      <c r="S6" s="131"/>
      <c r="T6" s="131"/>
      <c r="U6" s="131"/>
      <c r="V6" s="131"/>
      <c r="W6" s="131"/>
    </row>
    <row r="7" ht="18.75" customHeight="1" spans="1:23">
      <c r="A7" s="16"/>
      <c r="B7" s="29"/>
      <c r="C7" s="16"/>
      <c r="D7" s="16"/>
      <c r="E7" s="17"/>
      <c r="F7" s="17"/>
      <c r="G7" s="17"/>
      <c r="H7" s="17"/>
      <c r="I7" s="29"/>
      <c r="J7" s="41" t="s">
        <v>58</v>
      </c>
      <c r="K7" s="41" t="s">
        <v>271</v>
      </c>
      <c r="L7" s="17"/>
      <c r="M7" s="17"/>
      <c r="N7" s="17"/>
      <c r="O7" s="17"/>
      <c r="P7" s="17"/>
      <c r="Q7" s="17"/>
      <c r="R7" s="17"/>
      <c r="S7" s="17"/>
      <c r="T7" s="17"/>
      <c r="U7" s="29"/>
      <c r="V7" s="17"/>
      <c r="W7" s="17"/>
    </row>
    <row r="8" ht="18.75" customHeight="1" spans="1:23">
      <c r="A8" s="125">
        <v>1</v>
      </c>
      <c r="B8" s="125">
        <v>2</v>
      </c>
      <c r="C8" s="125">
        <v>3</v>
      </c>
      <c r="D8" s="125">
        <v>4</v>
      </c>
      <c r="E8" s="125">
        <v>5</v>
      </c>
      <c r="F8" s="125">
        <v>6</v>
      </c>
      <c r="G8" s="125">
        <v>7</v>
      </c>
      <c r="H8" s="125">
        <v>8</v>
      </c>
      <c r="I8" s="125">
        <v>9</v>
      </c>
      <c r="J8" s="125">
        <v>10</v>
      </c>
      <c r="K8" s="125">
        <v>11</v>
      </c>
      <c r="L8" s="125">
        <v>12</v>
      </c>
      <c r="M8" s="125">
        <v>13</v>
      </c>
      <c r="N8" s="125">
        <v>14</v>
      </c>
      <c r="O8" s="125">
        <v>15</v>
      </c>
      <c r="P8" s="125">
        <v>16</v>
      </c>
      <c r="Q8" s="125">
        <v>17</v>
      </c>
      <c r="R8" s="125">
        <v>18</v>
      </c>
      <c r="S8" s="125">
        <v>19</v>
      </c>
      <c r="T8" s="125">
        <v>20</v>
      </c>
      <c r="U8" s="125">
        <v>21</v>
      </c>
      <c r="V8" s="125">
        <v>22</v>
      </c>
      <c r="W8" s="125">
        <v>23</v>
      </c>
    </row>
    <row r="9" ht="18.75" customHeight="1" spans="1:23">
      <c r="A9" s="20"/>
      <c r="B9" s="20"/>
      <c r="C9" s="20" t="s">
        <v>272</v>
      </c>
      <c r="D9" s="20"/>
      <c r="E9" s="20"/>
      <c r="F9" s="20"/>
      <c r="G9" s="20"/>
      <c r="H9" s="20"/>
      <c r="I9" s="23">
        <v>9500</v>
      </c>
      <c r="J9" s="23">
        <v>9500</v>
      </c>
      <c r="K9" s="23">
        <v>9500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30" t="s">
        <v>273</v>
      </c>
      <c r="B10" s="30" t="s">
        <v>274</v>
      </c>
      <c r="C10" s="30" t="s">
        <v>272</v>
      </c>
      <c r="D10" s="30" t="s">
        <v>71</v>
      </c>
      <c r="E10" s="30" t="s">
        <v>128</v>
      </c>
      <c r="F10" s="30" t="s">
        <v>83</v>
      </c>
      <c r="G10" s="30" t="s">
        <v>275</v>
      </c>
      <c r="H10" s="30" t="s">
        <v>276</v>
      </c>
      <c r="I10" s="23">
        <v>9500</v>
      </c>
      <c r="J10" s="23">
        <v>9500</v>
      </c>
      <c r="K10" s="23">
        <v>9500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25"/>
      <c r="B11" s="25"/>
      <c r="C11" s="20" t="s">
        <v>277</v>
      </c>
      <c r="D11" s="25"/>
      <c r="E11" s="25"/>
      <c r="F11" s="25"/>
      <c r="G11" s="25"/>
      <c r="H11" s="25"/>
      <c r="I11" s="23">
        <v>69000</v>
      </c>
      <c r="J11" s="23">
        <v>69000</v>
      </c>
      <c r="K11" s="23">
        <v>69000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30" t="s">
        <v>278</v>
      </c>
      <c r="B12" s="30" t="s">
        <v>279</v>
      </c>
      <c r="C12" s="30" t="s">
        <v>277</v>
      </c>
      <c r="D12" s="30" t="s">
        <v>71</v>
      </c>
      <c r="E12" s="30" t="s">
        <v>96</v>
      </c>
      <c r="F12" s="30" t="s">
        <v>97</v>
      </c>
      <c r="G12" s="30" t="s">
        <v>280</v>
      </c>
      <c r="H12" s="30" t="s">
        <v>281</v>
      </c>
      <c r="I12" s="23">
        <v>44320</v>
      </c>
      <c r="J12" s="23">
        <v>44320</v>
      </c>
      <c r="K12" s="23">
        <v>44320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30" t="s">
        <v>278</v>
      </c>
      <c r="B13" s="30" t="s">
        <v>279</v>
      </c>
      <c r="C13" s="30" t="s">
        <v>277</v>
      </c>
      <c r="D13" s="30" t="s">
        <v>71</v>
      </c>
      <c r="E13" s="30" t="s">
        <v>96</v>
      </c>
      <c r="F13" s="30" t="s">
        <v>97</v>
      </c>
      <c r="G13" s="30" t="s">
        <v>282</v>
      </c>
      <c r="H13" s="30" t="s">
        <v>283</v>
      </c>
      <c r="I13" s="23">
        <v>21600</v>
      </c>
      <c r="J13" s="23">
        <v>21600</v>
      </c>
      <c r="K13" s="23">
        <v>21600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30" t="s">
        <v>278</v>
      </c>
      <c r="B14" s="30" t="s">
        <v>279</v>
      </c>
      <c r="C14" s="30" t="s">
        <v>277</v>
      </c>
      <c r="D14" s="30" t="s">
        <v>71</v>
      </c>
      <c r="E14" s="30" t="s">
        <v>96</v>
      </c>
      <c r="F14" s="30" t="s">
        <v>97</v>
      </c>
      <c r="G14" s="30" t="s">
        <v>275</v>
      </c>
      <c r="H14" s="30" t="s">
        <v>276</v>
      </c>
      <c r="I14" s="23">
        <v>3080</v>
      </c>
      <c r="J14" s="23">
        <v>3080</v>
      </c>
      <c r="K14" s="23">
        <v>3080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25"/>
      <c r="B15" s="25"/>
      <c r="C15" s="20" t="s">
        <v>284</v>
      </c>
      <c r="D15" s="25"/>
      <c r="E15" s="25"/>
      <c r="F15" s="25"/>
      <c r="G15" s="25"/>
      <c r="H15" s="25"/>
      <c r="I15" s="23">
        <v>5000</v>
      </c>
      <c r="J15" s="23">
        <v>5000</v>
      </c>
      <c r="K15" s="23">
        <v>5000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30" t="s">
        <v>278</v>
      </c>
      <c r="B16" s="30" t="s">
        <v>285</v>
      </c>
      <c r="C16" s="30" t="s">
        <v>284</v>
      </c>
      <c r="D16" s="30" t="s">
        <v>71</v>
      </c>
      <c r="E16" s="30" t="s">
        <v>92</v>
      </c>
      <c r="F16" s="30" t="s">
        <v>93</v>
      </c>
      <c r="G16" s="30" t="s">
        <v>240</v>
      </c>
      <c r="H16" s="30" t="s">
        <v>241</v>
      </c>
      <c r="I16" s="23">
        <v>5000</v>
      </c>
      <c r="J16" s="23">
        <v>5000</v>
      </c>
      <c r="K16" s="23">
        <v>5000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25"/>
      <c r="B17" s="25"/>
      <c r="C17" s="20" t="s">
        <v>286</v>
      </c>
      <c r="D17" s="25"/>
      <c r="E17" s="25"/>
      <c r="F17" s="25"/>
      <c r="G17" s="25"/>
      <c r="H17" s="25"/>
      <c r="I17" s="23">
        <v>10000</v>
      </c>
      <c r="J17" s="23">
        <v>10000</v>
      </c>
      <c r="K17" s="23">
        <v>10000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30" t="s">
        <v>278</v>
      </c>
      <c r="B18" s="30" t="s">
        <v>287</v>
      </c>
      <c r="C18" s="30" t="s">
        <v>286</v>
      </c>
      <c r="D18" s="30" t="s">
        <v>71</v>
      </c>
      <c r="E18" s="30" t="s">
        <v>90</v>
      </c>
      <c r="F18" s="30" t="s">
        <v>91</v>
      </c>
      <c r="G18" s="30" t="s">
        <v>240</v>
      </c>
      <c r="H18" s="30" t="s">
        <v>241</v>
      </c>
      <c r="I18" s="23">
        <v>10000</v>
      </c>
      <c r="J18" s="23">
        <v>10000</v>
      </c>
      <c r="K18" s="23">
        <v>10000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126" t="s">
        <v>56</v>
      </c>
      <c r="B19" s="126"/>
      <c r="C19" s="126"/>
      <c r="D19" s="126"/>
      <c r="E19" s="126"/>
      <c r="F19" s="126"/>
      <c r="G19" s="126"/>
      <c r="H19" s="126"/>
      <c r="I19" s="23">
        <v>93500</v>
      </c>
      <c r="J19" s="23">
        <v>93500</v>
      </c>
      <c r="K19" s="23">
        <v>93500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8" customHeight="1" spans="3:4">
      <c r="C28" s="127"/>
      <c r="D28" s="127"/>
    </row>
  </sheetData>
  <mergeCells count="28">
    <mergeCell ref="A2:W2"/>
    <mergeCell ref="A3:H3"/>
    <mergeCell ref="J4:M4"/>
    <mergeCell ref="N4:P4"/>
    <mergeCell ref="R4:W4"/>
    <mergeCell ref="A19:H1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26"/>
  <sheetViews>
    <sheetView showZeros="0" workbookViewId="0">
      <selection activeCell="B18" sqref="B18:B21"/>
    </sheetView>
  </sheetViews>
  <sheetFormatPr defaultColWidth="9.14285714285714" defaultRowHeight="12" customHeight="1"/>
  <cols>
    <col min="1" max="1" width="54.0095238095238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3" t="s">
        <v>288</v>
      </c>
    </row>
    <row r="2" ht="36.75" customHeight="1" spans="1:10">
      <c r="A2" s="4" t="str">
        <f>"2025"&amp;"年部门项目支出绩效目标表"</f>
        <v>2025年部门项目支出绩效目标表</v>
      </c>
      <c r="B2" s="5"/>
      <c r="C2" s="5"/>
      <c r="D2" s="5"/>
      <c r="E2" s="5"/>
      <c r="F2" s="67"/>
      <c r="G2" s="5"/>
      <c r="H2" s="67"/>
      <c r="I2" s="67"/>
      <c r="J2" s="5"/>
    </row>
    <row r="3" ht="18.75" customHeight="1" spans="1:8">
      <c r="A3" s="49" t="str">
        <f>"单位名称："&amp;"中共沧源佤族自治县委统战部"</f>
        <v>单位名称：中共沧源佤族自治县委统战部</v>
      </c>
      <c r="B3" s="50"/>
      <c r="C3" s="50"/>
      <c r="D3" s="50"/>
      <c r="E3" s="50"/>
      <c r="F3" s="51"/>
      <c r="G3" s="50"/>
      <c r="H3" s="51"/>
    </row>
    <row r="4" ht="18.75" customHeight="1" spans="1:10">
      <c r="A4" s="41" t="s">
        <v>289</v>
      </c>
      <c r="B4" s="41" t="s">
        <v>290</v>
      </c>
      <c r="C4" s="41" t="s">
        <v>291</v>
      </c>
      <c r="D4" s="41" t="s">
        <v>292</v>
      </c>
      <c r="E4" s="41" t="s">
        <v>293</v>
      </c>
      <c r="F4" s="52" t="s">
        <v>294</v>
      </c>
      <c r="G4" s="41" t="s">
        <v>295</v>
      </c>
      <c r="H4" s="52" t="s">
        <v>296</v>
      </c>
      <c r="I4" s="52" t="s">
        <v>297</v>
      </c>
      <c r="J4" s="41" t="s">
        <v>298</v>
      </c>
    </row>
    <row r="5" ht="18.75" customHeight="1" spans="1:10">
      <c r="A5" s="118">
        <v>1</v>
      </c>
      <c r="B5" s="118">
        <v>2</v>
      </c>
      <c r="C5" s="118">
        <v>3</v>
      </c>
      <c r="D5" s="118">
        <v>4</v>
      </c>
      <c r="E5" s="118">
        <v>5</v>
      </c>
      <c r="F5" s="118">
        <v>6</v>
      </c>
      <c r="G5" s="118">
        <v>7</v>
      </c>
      <c r="H5" s="118">
        <v>8</v>
      </c>
      <c r="I5" s="118">
        <v>9</v>
      </c>
      <c r="J5" s="118">
        <v>10</v>
      </c>
    </row>
    <row r="6" ht="18.75" customHeight="1" spans="1:10">
      <c r="A6" s="119" t="s">
        <v>71</v>
      </c>
      <c r="B6" s="44"/>
      <c r="C6" s="44"/>
      <c r="D6" s="44"/>
      <c r="E6" s="46"/>
      <c r="F6" s="120"/>
      <c r="G6" s="46"/>
      <c r="H6" s="120"/>
      <c r="I6" s="120"/>
      <c r="J6" s="46"/>
    </row>
    <row r="7" ht="18.75" customHeight="1" spans="1:10">
      <c r="A7" s="121" t="s">
        <v>71</v>
      </c>
      <c r="B7" s="122"/>
      <c r="C7" s="122"/>
      <c r="D7" s="122"/>
      <c r="E7" s="119"/>
      <c r="F7" s="122"/>
      <c r="G7" s="119"/>
      <c r="H7" s="122"/>
      <c r="I7" s="122"/>
      <c r="J7" s="119"/>
    </row>
    <row r="8" ht="18.75" customHeight="1" spans="1:10">
      <c r="A8" s="221" t="s">
        <v>277</v>
      </c>
      <c r="B8" s="122" t="s">
        <v>299</v>
      </c>
      <c r="C8" s="122" t="s">
        <v>300</v>
      </c>
      <c r="D8" s="122" t="s">
        <v>301</v>
      </c>
      <c r="E8" s="119" t="s">
        <v>302</v>
      </c>
      <c r="F8" s="122" t="s">
        <v>303</v>
      </c>
      <c r="G8" s="119" t="s">
        <v>304</v>
      </c>
      <c r="H8" s="122" t="s">
        <v>305</v>
      </c>
      <c r="I8" s="122" t="s">
        <v>306</v>
      </c>
      <c r="J8" s="119" t="s">
        <v>299</v>
      </c>
    </row>
    <row r="9" ht="18.75" customHeight="1" spans="1:10">
      <c r="A9" s="221" t="s">
        <v>277</v>
      </c>
      <c r="B9" s="122" t="s">
        <v>299</v>
      </c>
      <c r="C9" s="122" t="s">
        <v>300</v>
      </c>
      <c r="D9" s="122" t="s">
        <v>307</v>
      </c>
      <c r="E9" s="119" t="s">
        <v>308</v>
      </c>
      <c r="F9" s="122" t="s">
        <v>303</v>
      </c>
      <c r="G9" s="119" t="s">
        <v>309</v>
      </c>
      <c r="H9" s="122" t="s">
        <v>310</v>
      </c>
      <c r="I9" s="122" t="s">
        <v>306</v>
      </c>
      <c r="J9" s="119" t="s">
        <v>311</v>
      </c>
    </row>
    <row r="10" ht="18.75" customHeight="1" spans="1:10">
      <c r="A10" s="221" t="s">
        <v>277</v>
      </c>
      <c r="B10" s="122" t="s">
        <v>299</v>
      </c>
      <c r="C10" s="122" t="s">
        <v>300</v>
      </c>
      <c r="D10" s="122" t="s">
        <v>312</v>
      </c>
      <c r="E10" s="119" t="s">
        <v>313</v>
      </c>
      <c r="F10" s="122" t="s">
        <v>314</v>
      </c>
      <c r="G10" s="119" t="s">
        <v>315</v>
      </c>
      <c r="H10" s="122" t="s">
        <v>316</v>
      </c>
      <c r="I10" s="122" t="s">
        <v>306</v>
      </c>
      <c r="J10" s="119" t="s">
        <v>317</v>
      </c>
    </row>
    <row r="11" ht="18.75" customHeight="1" spans="1:10">
      <c r="A11" s="221" t="s">
        <v>277</v>
      </c>
      <c r="B11" s="122" t="s">
        <v>299</v>
      </c>
      <c r="C11" s="122" t="s">
        <v>318</v>
      </c>
      <c r="D11" s="122" t="s">
        <v>319</v>
      </c>
      <c r="E11" s="119" t="s">
        <v>320</v>
      </c>
      <c r="F11" s="122" t="s">
        <v>303</v>
      </c>
      <c r="G11" s="119" t="s">
        <v>321</v>
      </c>
      <c r="H11" s="122" t="s">
        <v>322</v>
      </c>
      <c r="I11" s="122" t="s">
        <v>323</v>
      </c>
      <c r="J11" s="119" t="s">
        <v>324</v>
      </c>
    </row>
    <row r="12" ht="18.75" customHeight="1" spans="1:10">
      <c r="A12" s="221" t="s">
        <v>277</v>
      </c>
      <c r="B12" s="122" t="s">
        <v>299</v>
      </c>
      <c r="C12" s="122" t="s">
        <v>325</v>
      </c>
      <c r="D12" s="122" t="s">
        <v>326</v>
      </c>
      <c r="E12" s="119" t="s">
        <v>327</v>
      </c>
      <c r="F12" s="122" t="s">
        <v>328</v>
      </c>
      <c r="G12" s="119" t="s">
        <v>329</v>
      </c>
      <c r="H12" s="122" t="s">
        <v>310</v>
      </c>
      <c r="I12" s="122" t="s">
        <v>306</v>
      </c>
      <c r="J12" s="119" t="s">
        <v>330</v>
      </c>
    </row>
    <row r="13" ht="18.75" customHeight="1" spans="1:10">
      <c r="A13" s="221" t="s">
        <v>286</v>
      </c>
      <c r="B13" s="122" t="s">
        <v>331</v>
      </c>
      <c r="C13" s="122" t="s">
        <v>300</v>
      </c>
      <c r="D13" s="122" t="s">
        <v>301</v>
      </c>
      <c r="E13" s="119" t="s">
        <v>332</v>
      </c>
      <c r="F13" s="122" t="s">
        <v>328</v>
      </c>
      <c r="G13" s="119" t="s">
        <v>333</v>
      </c>
      <c r="H13" s="122" t="s">
        <v>334</v>
      </c>
      <c r="I13" s="122" t="s">
        <v>306</v>
      </c>
      <c r="J13" s="119" t="s">
        <v>335</v>
      </c>
    </row>
    <row r="14" ht="18.75" customHeight="1" spans="1:10">
      <c r="A14" s="221" t="s">
        <v>286</v>
      </c>
      <c r="B14" s="122" t="s">
        <v>331</v>
      </c>
      <c r="C14" s="122" t="s">
        <v>300</v>
      </c>
      <c r="D14" s="122" t="s">
        <v>301</v>
      </c>
      <c r="E14" s="119" t="s">
        <v>336</v>
      </c>
      <c r="F14" s="122" t="s">
        <v>328</v>
      </c>
      <c r="G14" s="119" t="s">
        <v>172</v>
      </c>
      <c r="H14" s="122" t="s">
        <v>334</v>
      </c>
      <c r="I14" s="122" t="s">
        <v>306</v>
      </c>
      <c r="J14" s="119" t="s">
        <v>335</v>
      </c>
    </row>
    <row r="15" ht="18.75" customHeight="1" spans="1:10">
      <c r="A15" s="221" t="s">
        <v>286</v>
      </c>
      <c r="B15" s="122" t="s">
        <v>331</v>
      </c>
      <c r="C15" s="122" t="s">
        <v>300</v>
      </c>
      <c r="D15" s="122" t="s">
        <v>307</v>
      </c>
      <c r="E15" s="119" t="s">
        <v>308</v>
      </c>
      <c r="F15" s="122" t="s">
        <v>303</v>
      </c>
      <c r="G15" s="119" t="s">
        <v>309</v>
      </c>
      <c r="H15" s="122" t="s">
        <v>310</v>
      </c>
      <c r="I15" s="122" t="s">
        <v>306</v>
      </c>
      <c r="J15" s="119" t="s">
        <v>337</v>
      </c>
    </row>
    <row r="16" ht="18.75" customHeight="1" spans="1:10">
      <c r="A16" s="221" t="s">
        <v>286</v>
      </c>
      <c r="B16" s="122" t="s">
        <v>331</v>
      </c>
      <c r="C16" s="122" t="s">
        <v>318</v>
      </c>
      <c r="D16" s="122" t="s">
        <v>319</v>
      </c>
      <c r="E16" s="119" t="s">
        <v>338</v>
      </c>
      <c r="F16" s="122" t="s">
        <v>303</v>
      </c>
      <c r="G16" s="119" t="s">
        <v>339</v>
      </c>
      <c r="H16" s="122" t="s">
        <v>322</v>
      </c>
      <c r="I16" s="122" t="s">
        <v>323</v>
      </c>
      <c r="J16" s="119" t="s">
        <v>340</v>
      </c>
    </row>
    <row r="17" ht="18.75" customHeight="1" spans="1:10">
      <c r="A17" s="221" t="s">
        <v>286</v>
      </c>
      <c r="B17" s="122" t="s">
        <v>331</v>
      </c>
      <c r="C17" s="122" t="s">
        <v>325</v>
      </c>
      <c r="D17" s="122" t="s">
        <v>326</v>
      </c>
      <c r="E17" s="119" t="s">
        <v>341</v>
      </c>
      <c r="F17" s="122" t="s">
        <v>328</v>
      </c>
      <c r="G17" s="119" t="s">
        <v>329</v>
      </c>
      <c r="H17" s="122" t="s">
        <v>310</v>
      </c>
      <c r="I17" s="122" t="s">
        <v>306</v>
      </c>
      <c r="J17" s="119" t="s">
        <v>342</v>
      </c>
    </row>
    <row r="18" ht="18.75" customHeight="1" spans="1:10">
      <c r="A18" s="221" t="s">
        <v>272</v>
      </c>
      <c r="B18" s="122" t="s">
        <v>343</v>
      </c>
      <c r="C18" s="122" t="s">
        <v>300</v>
      </c>
      <c r="D18" s="122" t="s">
        <v>344</v>
      </c>
      <c r="E18" s="119" t="s">
        <v>345</v>
      </c>
      <c r="F18" s="122" t="s">
        <v>303</v>
      </c>
      <c r="G18" s="119" t="s">
        <v>346</v>
      </c>
      <c r="H18" s="122" t="s">
        <v>322</v>
      </c>
      <c r="I18" s="122" t="s">
        <v>323</v>
      </c>
      <c r="J18" s="119" t="s">
        <v>347</v>
      </c>
    </row>
    <row r="19" ht="18.75" customHeight="1" spans="1:10">
      <c r="A19" s="221" t="s">
        <v>272</v>
      </c>
      <c r="B19" s="122" t="s">
        <v>343</v>
      </c>
      <c r="C19" s="122" t="s">
        <v>300</v>
      </c>
      <c r="D19" s="122" t="s">
        <v>312</v>
      </c>
      <c r="E19" s="119" t="s">
        <v>313</v>
      </c>
      <c r="F19" s="122" t="s">
        <v>314</v>
      </c>
      <c r="G19" s="119" t="s">
        <v>348</v>
      </c>
      <c r="H19" s="122" t="s">
        <v>316</v>
      </c>
      <c r="I19" s="122" t="s">
        <v>306</v>
      </c>
      <c r="J19" s="119" t="s">
        <v>349</v>
      </c>
    </row>
    <row r="20" ht="18.75" customHeight="1" spans="1:10">
      <c r="A20" s="221" t="s">
        <v>272</v>
      </c>
      <c r="B20" s="122" t="s">
        <v>343</v>
      </c>
      <c r="C20" s="122" t="s">
        <v>318</v>
      </c>
      <c r="D20" s="122" t="s">
        <v>319</v>
      </c>
      <c r="E20" s="119" t="s">
        <v>350</v>
      </c>
      <c r="F20" s="122" t="s">
        <v>303</v>
      </c>
      <c r="G20" s="119" t="s">
        <v>351</v>
      </c>
      <c r="H20" s="122" t="s">
        <v>322</v>
      </c>
      <c r="I20" s="122" t="s">
        <v>323</v>
      </c>
      <c r="J20" s="119" t="s">
        <v>352</v>
      </c>
    </row>
    <row r="21" ht="18.75" customHeight="1" spans="1:10">
      <c r="A21" s="221" t="s">
        <v>272</v>
      </c>
      <c r="B21" s="122" t="s">
        <v>343</v>
      </c>
      <c r="C21" s="122" t="s">
        <v>325</v>
      </c>
      <c r="D21" s="122" t="s">
        <v>326</v>
      </c>
      <c r="E21" s="119" t="s">
        <v>353</v>
      </c>
      <c r="F21" s="122" t="s">
        <v>354</v>
      </c>
      <c r="G21" s="119" t="s">
        <v>329</v>
      </c>
      <c r="H21" s="122" t="s">
        <v>310</v>
      </c>
      <c r="I21" s="122" t="s">
        <v>306</v>
      </c>
      <c r="J21" s="119" t="s">
        <v>326</v>
      </c>
    </row>
    <row r="22" ht="18.75" customHeight="1" spans="1:10">
      <c r="A22" s="221" t="s">
        <v>284</v>
      </c>
      <c r="B22" s="122" t="s">
        <v>355</v>
      </c>
      <c r="C22" s="122" t="s">
        <v>300</v>
      </c>
      <c r="D22" s="122" t="s">
        <v>301</v>
      </c>
      <c r="E22" s="119" t="s">
        <v>356</v>
      </c>
      <c r="F22" s="122" t="s">
        <v>328</v>
      </c>
      <c r="G22" s="119" t="s">
        <v>174</v>
      </c>
      <c r="H22" s="122" t="s">
        <v>334</v>
      </c>
      <c r="I22" s="122" t="s">
        <v>306</v>
      </c>
      <c r="J22" s="119" t="s">
        <v>357</v>
      </c>
    </row>
    <row r="23" ht="18.75" customHeight="1" spans="1:10">
      <c r="A23" s="221" t="s">
        <v>284</v>
      </c>
      <c r="B23" s="122" t="s">
        <v>355</v>
      </c>
      <c r="C23" s="122" t="s">
        <v>300</v>
      </c>
      <c r="D23" s="122" t="s">
        <v>301</v>
      </c>
      <c r="E23" s="119" t="s">
        <v>358</v>
      </c>
      <c r="F23" s="122" t="s">
        <v>328</v>
      </c>
      <c r="G23" s="119" t="s">
        <v>359</v>
      </c>
      <c r="H23" s="122" t="s">
        <v>334</v>
      </c>
      <c r="I23" s="122" t="s">
        <v>306</v>
      </c>
      <c r="J23" s="119" t="s">
        <v>360</v>
      </c>
    </row>
    <row r="24" ht="18.75" customHeight="1" spans="1:10">
      <c r="A24" s="221" t="s">
        <v>284</v>
      </c>
      <c r="B24" s="122" t="s">
        <v>355</v>
      </c>
      <c r="C24" s="122" t="s">
        <v>300</v>
      </c>
      <c r="D24" s="122" t="s">
        <v>307</v>
      </c>
      <c r="E24" s="119" t="s">
        <v>308</v>
      </c>
      <c r="F24" s="122" t="s">
        <v>303</v>
      </c>
      <c r="G24" s="119" t="s">
        <v>309</v>
      </c>
      <c r="H24" s="122" t="s">
        <v>310</v>
      </c>
      <c r="I24" s="122" t="s">
        <v>306</v>
      </c>
      <c r="J24" s="119" t="s">
        <v>337</v>
      </c>
    </row>
    <row r="25" ht="18.75" customHeight="1" spans="1:10">
      <c r="A25" s="221" t="s">
        <v>284</v>
      </c>
      <c r="B25" s="122" t="s">
        <v>355</v>
      </c>
      <c r="C25" s="122" t="s">
        <v>318</v>
      </c>
      <c r="D25" s="122" t="s">
        <v>319</v>
      </c>
      <c r="E25" s="119" t="s">
        <v>361</v>
      </c>
      <c r="F25" s="122" t="s">
        <v>303</v>
      </c>
      <c r="G25" s="119" t="s">
        <v>362</v>
      </c>
      <c r="H25" s="122"/>
      <c r="I25" s="122" t="s">
        <v>323</v>
      </c>
      <c r="J25" s="119" t="s">
        <v>363</v>
      </c>
    </row>
    <row r="26" ht="18.75" customHeight="1" spans="1:10">
      <c r="A26" s="221" t="s">
        <v>284</v>
      </c>
      <c r="B26" s="122" t="s">
        <v>355</v>
      </c>
      <c r="C26" s="122" t="s">
        <v>325</v>
      </c>
      <c r="D26" s="122" t="s">
        <v>326</v>
      </c>
      <c r="E26" s="119" t="s">
        <v>327</v>
      </c>
      <c r="F26" s="122" t="s">
        <v>328</v>
      </c>
      <c r="G26" s="119" t="s">
        <v>329</v>
      </c>
      <c r="H26" s="122" t="s">
        <v>310</v>
      </c>
      <c r="I26" s="122" t="s">
        <v>306</v>
      </c>
      <c r="J26" s="119" t="s">
        <v>330</v>
      </c>
    </row>
  </sheetData>
  <mergeCells count="10">
    <mergeCell ref="A2:J2"/>
    <mergeCell ref="A3:H3"/>
    <mergeCell ref="A8:A12"/>
    <mergeCell ref="A13:A17"/>
    <mergeCell ref="A18:A21"/>
    <mergeCell ref="A22:A26"/>
    <mergeCell ref="B8:B12"/>
    <mergeCell ref="B13:B17"/>
    <mergeCell ref="B18:B21"/>
    <mergeCell ref="B22:B2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2025-03-22T02:18:00Z</dcterms:created>
  <dcterms:modified xsi:type="dcterms:W3CDTF">2025-03-24T00:58:52Z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985FDF89F5474B2FB1E2B0125E379F7F_13</vt:lpwstr>
  </property>
  <property fmtid="{D5CDD505-2E9C-101B-9397-08002B2CF9AE}" pid="3" name="KSOProductBuildVer">
    <vt:lpwstr>2052-12.1.0.20305</vt:lpwstr>
  </property>
</Properties>
</file>