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tabRatio="819" firstSheet="14" activeTab="16"/>
  </bookViews>
  <sheets>
    <sheet name="1-1沧源佤族自治县一般公共预算收入情况表" sheetId="1" r:id="rId1"/>
    <sheet name="1-2沧源佤族自治县一般公共预算支出情况表" sheetId="2" r:id="rId2"/>
    <sheet name="1-3沧源佤族自治县本级一般公共预算收入情况表" sheetId="3" r:id="rId3"/>
    <sheet name="1-4沧源佤族自治县本级一般公共预算支出情况表（公开到项级）" sheetId="4" r:id="rId4"/>
    <sheet name="1-5沧源自治县本级一般公共预算基本支出情况表（公开到款级）" sheetId="5" r:id="rId5"/>
    <sheet name="1-6一般公共预算支出表（州、市对下转移支付项目） " sheetId="6" r:id="rId6"/>
    <sheet name="1-6一般公共预算支出表(州、市对下转移支付项目)" sheetId="7" r:id="rId7"/>
    <sheet name="1-7县分地区税收返还和转移支付预算表（此表不涉及）" sheetId="8" r:id="rId8"/>
    <sheet name="1-8沧源佤族自治县本级“三公”经费预算财政拨款情况统计表" sheetId="9" r:id="rId9"/>
    <sheet name="2-1沧源佤族自治县政府性基金预算收入情况表" sheetId="10" r:id="rId10"/>
    <sheet name="2-2沧源佤族自治县政府性基金预算支出情况表" sheetId="11" r:id="rId11"/>
    <sheet name="2-3沧源佤族自治县本级政府性基金预算收入情况表" sheetId="12" r:id="rId12"/>
    <sheet name="2-4沧源佤族自治县本级政府性基金预算支出情况表（公开到项级）" sheetId="13" r:id="rId13"/>
    <sheet name="2-5本级政府性基金支出表（州、市对下转移支付）" sheetId="14" r:id="rId14"/>
    <sheet name="2-5县本级政府性基金支出（县对下转移支付）" sheetId="15" r:id="rId15"/>
    <sheet name="3-1沧源佤族自治县国有资本经营收入预算情况表" sheetId="16" r:id="rId16"/>
    <sheet name="3-2沧源佤族自治县国有资本经营支出预算情况表" sheetId="17" r:id="rId17"/>
    <sheet name="3-3沧源佤族自治县本级国有资本经营收入预算情况表" sheetId="18" r:id="rId18"/>
    <sheet name="3-4县本级国有资本经营支出预算情况表（公开到项级）" sheetId="19" r:id="rId19"/>
    <sheet name="3-5 沧源佤族自治县国有资本经营预算转移支付表 （分地区）" sheetId="20" r:id="rId20"/>
    <sheet name="3-6 沧源佤族自治县国有资本经营预算转移支付表（分项目）" sheetId="21" r:id="rId21"/>
    <sheet name="4-1沧源佤族自治县社会保险基金收入预算情况表" sheetId="22" r:id="rId22"/>
    <sheet name="4-2沧源佤族自治县社会保险基金支出预算情况表" sheetId="23" r:id="rId23"/>
    <sheet name="4-3县本级社会保险基金收入预算情况表" sheetId="24" r:id="rId24"/>
    <sheet name="4-4县本级社会保险基金支出预算情况表" sheetId="25" r:id="rId25"/>
    <sheet name="5-1   2021年地方政府债务限额及余额预算情况表" sheetId="26" r:id="rId26"/>
    <sheet name="5-2  2021年地方政府一般债务余额情况表" sheetId="27" r:id="rId27"/>
    <sheet name="5-3  本级2021年地方政府一般债务余额情况表" sheetId="28" r:id="rId28"/>
    <sheet name="5-4 2021年地方政府专项债务余额情况表" sheetId="29" r:id="rId29"/>
    <sheet name="5-5 本级2021年地方政府专项债务余额情况表（本级）" sheetId="30" r:id="rId30"/>
    <sheet name="5-6 地方政府债券发行及还本付息情况表" sheetId="31" r:id="rId31"/>
    <sheet name="5-7 2022年本级政府专项债务限额和余额情况表" sheetId="32" r:id="rId32"/>
    <sheet name="5-8 2022年年初新增地方政府债券资金安排表" sheetId="33" r:id="rId33"/>
    <sheet name="6-1重大政策和重点项目绩效目标表" sheetId="34" r:id="rId34"/>
    <sheet name="6-2重点工作情况解释说明汇总表" sheetId="35" r:id="rId35"/>
  </sheets>
  <externalReferences>
    <externalReference r:id="rId36"/>
    <externalReference r:id="rId37"/>
    <externalReference r:id="rId38"/>
  </externalReferences>
  <definedNames>
    <definedName name="_xlnm._FilterDatabase" localSheetId="0" hidden="1">'1-1沧源佤族自治县一般公共预算收入情况表'!$A$4:$F$40</definedName>
    <definedName name="_xlnm._FilterDatabase" localSheetId="1" hidden="1">'1-2沧源佤族自治县一般公共预算支出情况表'!$A$3:$F$39</definedName>
    <definedName name="_xlnm._FilterDatabase" localSheetId="2" hidden="1">'1-3沧源佤族自治县本级一般公共预算收入情况表'!$A$3:$F$40</definedName>
    <definedName name="_xlnm._FilterDatabase" localSheetId="3" hidden="1">'1-4沧源佤族自治县本级一般公共预算支出情况表（公开到项级）'!$A$3:$G$1337</definedName>
    <definedName name="_xlnm._FilterDatabase" localSheetId="4" hidden="1">'1-5沧源自治县本级一般公共预算基本支出情况表（公开到款级）'!$A$3:$B$31</definedName>
    <definedName name="_xlnm._FilterDatabase" localSheetId="6" hidden="1">'1-6一般公共预算支出表(州、市对下转移支付项目)'!$A$3:$E$46</definedName>
    <definedName name="_xlnm._FilterDatabase" localSheetId="9" hidden="1">'2-1沧源佤族自治县政府性基金预算收入情况表'!$A$3:$F$38</definedName>
    <definedName name="_xlnm._FilterDatabase" localSheetId="10" hidden="1">'2-2沧源佤族自治县政府性基金预算支出情况表'!$A$3:$G$269</definedName>
    <definedName name="_xlnm._FilterDatabase" localSheetId="11" hidden="1">'2-3沧源佤族自治县本级政府性基金预算收入情况表'!$A$3:$F$37</definedName>
    <definedName name="_xlnm._FilterDatabase" localSheetId="12" hidden="1">'2-4沧源佤族自治县本级政府性基金预算支出情况表（公开到项级）'!$A$3:$G$271</definedName>
    <definedName name="_xlnm._FilterDatabase" localSheetId="15" hidden="1">'3-1沧源佤族自治县国有资本经营收入预算情况表'!$A$3:$E$41</definedName>
    <definedName name="_xlnm._FilterDatabase" localSheetId="16" hidden="1">'3-2沧源佤族自治县国有资本经营支出预算情况表'!$A$3:$E$28</definedName>
    <definedName name="_xlnm._FilterDatabase" localSheetId="17" hidden="1">'3-3沧源佤族自治县本级国有资本经营收入预算情况表'!$A$3:$E$35</definedName>
    <definedName name="_xlnm._FilterDatabase" localSheetId="18" hidden="1">'3-4县本级国有资本经营支出预算情况表（公开到项级）'!$A$3:$E$21</definedName>
    <definedName name="_xlnm._FilterDatabase" localSheetId="21" hidden="1">'4-1沧源佤族自治县社会保险基金收入预算情况表'!$A$3:$E$52</definedName>
    <definedName name="_xlnm._FilterDatabase" localSheetId="22" hidden="1">'4-2沧源佤族自治县社会保险基金支出预算情况表'!$A$3:$E$22</definedName>
    <definedName name="_xlnm._FilterDatabase" localSheetId="23" hidden="1">'4-3县本级社会保险基金收入预算情况表'!$A$3:$E$52</definedName>
    <definedName name="_xlnm._FilterDatabase" localSheetId="24" hidden="1">'4-4县本级社会保险基金支出预算情况表'!$A$3:$F$22</definedName>
    <definedName name="_xlnm._FilterDatabase" localSheetId="5" hidden="1">'1-6一般公共预算支出表（州、市对下转移支付项目） '!$A$3:$D$42</definedName>
    <definedName name="_xlnm._FilterDatabase" localSheetId="13" hidden="1">'2-5本级政府性基金支出表（州、市对下转移支付）'!$A$3:$D$18</definedName>
    <definedName name="_xlnm._FilterDatabase" localSheetId="14" hidden="1">'2-5县本级政府性基金支出（县对下转移支付）'!$A$3:$E$18</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 localSheetId="23">[1]_ESList!$A$1:$A$27</definedName>
    <definedName name="_lst_r_地方财政预算表2015年全省汇总_10_科目编码名称" localSheetId="24">[1]_ESList!$A$1:$A$27</definedName>
    <definedName name="_lst_r_地方财政预算表2015年全省汇总_10_科目编码名称">[2]_ESList!$A$1:$A$27</definedName>
    <definedName name="_xlnm.Print_Area" localSheetId="0">'1-1沧源佤族自治县一般公共预算收入情况表'!$B$2:$E$40</definedName>
    <definedName name="_xlnm.Print_Area" localSheetId="1">'1-2沧源佤族自治县一般公共预算支出情况表'!$B$1:$E$38</definedName>
    <definedName name="_xlnm.Print_Area" localSheetId="2">'1-3沧源佤族自治县本级一般公共预算收入情况表'!$B$1:$E$40</definedName>
    <definedName name="_xlnm.Print_Area" localSheetId="3">'1-4沧源佤族自治县本级一般公共预算支出情况表（公开到项级）'!$B$1:$E$1337</definedName>
    <definedName name="_xlnm.Print_Area" localSheetId="4">'1-5沧源自治县本级一般公共预算基本支出情况表（公开到款级）'!$A$1:$B$31</definedName>
    <definedName name="_xlnm.Print_Area" localSheetId="6">'1-6一般公共预算支出表(州、市对下转移支付项目)'!$A$1:$C$47</definedName>
    <definedName name="_xlnm.Print_Area" localSheetId="5">'1-6一般公共预算支出表（州、市对下转移支付项目） '!$A$1:$C$43</definedName>
    <definedName name="_xlnm.Print_Area" localSheetId="7">'1-7县分地区税收返还和转移支付预算表（此表不涉及）'!$A$1:$D$22</definedName>
    <definedName name="_xlnm.Print_Area" localSheetId="9">'2-1沧源佤族自治县政府性基金预算收入情况表'!$B$1:$E$38</definedName>
    <definedName name="_xlnm.Print_Area" localSheetId="10">'2-2沧源佤族自治县政府性基金预算支出情况表'!$B$1:$E$269</definedName>
    <definedName name="_xlnm.Print_Area" localSheetId="11">'2-3沧源佤族自治县本级政府性基金预算收入情况表'!$B$1:$E$37</definedName>
    <definedName name="_xlnm.Print_Area" localSheetId="12">'2-4沧源佤族自治县本级政府性基金预算支出情况表（公开到项级）'!$B$1:$E$271</definedName>
    <definedName name="_xlnm.Print_Area" localSheetId="13">'2-5本级政府性基金支出表（州、市对下转移支付）'!$A$1:$D$16</definedName>
    <definedName name="_xlnm.Print_Area" localSheetId="14">'2-5县本级政府性基金支出（县对下转移支付）'!$A$1:$D$16</definedName>
    <definedName name="_xlnm.Print_Area" localSheetId="15">'3-1沧源佤族自治县国有资本经营收入预算情况表'!$A$1:$D$41</definedName>
    <definedName name="_xlnm.Print_Area" localSheetId="16">'3-2沧源佤族自治县国有资本经营支出预算情况表'!$A$1:$D$28</definedName>
    <definedName name="_xlnm.Print_Area" localSheetId="17">'3-3沧源佤族自治县本级国有资本经营收入预算情况表'!$A$1:$D$35</definedName>
    <definedName name="_xlnm.Print_Area" localSheetId="18">'3-4县本级国有资本经营支出预算情况表（公开到项级）'!$A$1:$D$21</definedName>
    <definedName name="_xlnm.Print_Area" localSheetId="19">'3-5 沧源佤族自治县国有资本经营预算转移支付表 （分地区）'!$A$1:$B$21</definedName>
    <definedName name="_xlnm.Print_Area" localSheetId="21">'4-1沧源佤族自治县社会保险基金收入预算情况表'!$A$1:$D$52</definedName>
    <definedName name="_xlnm.Print_Area" localSheetId="22">'4-2沧源佤族自治县社会保险基金支出预算情况表'!$A$1:$D$22</definedName>
    <definedName name="_xlnm.Print_Area" localSheetId="23">'4-3县本级社会保险基金收入预算情况表'!$A$1:$D$52</definedName>
    <definedName name="_xlnm.Print_Area" localSheetId="24">'4-4县本级社会保险基金支出预算情况表'!$A$1:$D$22</definedName>
    <definedName name="_xlnm.Print_Area" localSheetId="33">'6-1重大政策和重点项目绩效目标表'!#REF!</definedName>
    <definedName name="_xlnm.Print_Titles" localSheetId="0">'1-1沧源佤族自治县一般公共预算收入情况表'!$2:$4</definedName>
    <definedName name="_xlnm.Print_Titles" localSheetId="1">'1-2沧源佤族自治县一般公共预算支出情况表'!$1:$3</definedName>
    <definedName name="_xlnm.Print_Titles" localSheetId="2">'1-3沧源佤族自治县本级一般公共预算收入情况表'!$1:$3</definedName>
    <definedName name="_xlnm.Print_Titles" localSheetId="3">'1-4沧源佤族自治县本级一般公共预算支出情况表（公开到项级）'!$1:$3</definedName>
    <definedName name="_xlnm.Print_Titles" localSheetId="4">'1-5沧源自治县本级一般公共预算基本支出情况表（公开到款级）'!$1:$3</definedName>
    <definedName name="_xlnm.Print_Titles" localSheetId="6">'1-6一般公共预算支出表(州、市对下转移支付项目)'!$1:$3</definedName>
    <definedName name="_xlnm.Print_Titles" localSheetId="5">'1-6一般公共预算支出表（州、市对下转移支付项目） '!$1:$3</definedName>
    <definedName name="_xlnm.Print_Titles" localSheetId="7">'1-7县分地区税收返还和转移支付预算表（此表不涉及）'!$1:$3</definedName>
    <definedName name="_xlnm.Print_Titles" localSheetId="9">'2-1沧源佤族自治县政府性基金预算收入情况表'!$1:$3</definedName>
    <definedName name="_xlnm.Print_Titles" localSheetId="10">'2-2沧源佤族自治县政府性基金预算支出情况表'!$1:$3</definedName>
    <definedName name="_xlnm.Print_Titles" localSheetId="11">'2-3沧源佤族自治县本级政府性基金预算收入情况表'!$1:$3</definedName>
    <definedName name="_xlnm.Print_Titles" localSheetId="12">'2-4沧源佤族自治县本级政府性基金预算支出情况表（公开到项级）'!$1:$3</definedName>
    <definedName name="_xlnm.Print_Titles" localSheetId="13">'2-5本级政府性基金支出表（州、市对下转移支付）'!$1:$3</definedName>
    <definedName name="_xlnm.Print_Titles" localSheetId="14">'2-5县本级政府性基金支出（县对下转移支付）'!$1:$3</definedName>
    <definedName name="_xlnm.Print_Titles" localSheetId="15">'3-1沧源佤族自治县国有资本经营收入预算情况表'!$1:$3</definedName>
    <definedName name="_xlnm.Print_Titles" localSheetId="16">'3-2沧源佤族自治县国有资本经营支出预算情况表'!$1:$3</definedName>
    <definedName name="_xlnm.Print_Titles" localSheetId="17">'3-3沧源佤族自治县本级国有资本经营收入预算情况表'!$1:$3</definedName>
    <definedName name="_xlnm.Print_Titles" localSheetId="21">'4-1沧源佤族自治县社会保险基金收入预算情况表'!$1:$3</definedName>
    <definedName name="_xlnm.Print_Titles" localSheetId="23">'4-3县本级社会保险基金收入预算情况表'!$1:$3</definedName>
    <definedName name="专项收入年初预算数" localSheetId="1">#REF!</definedName>
    <definedName name="专项收入年初预算数" localSheetId="4">#REF!</definedName>
    <definedName name="专项收入年初预算数" localSheetId="5">#REF!</definedName>
    <definedName name="专项收入年初预算数" localSheetId="8">#REF!</definedName>
    <definedName name="专项收入年初预算数" localSheetId="13">#REF!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 localSheetId="33">#REF!</definedName>
    <definedName name="专项收入年初预算数" localSheetId="34">#REF!</definedName>
    <definedName name="专项收入年初预算数">#REF!</definedName>
    <definedName name="专项收入全年预计数" localSheetId="1">#REF!</definedName>
    <definedName name="专项收入全年预计数" localSheetId="4">#REF!</definedName>
    <definedName name="专项收入全年预计数" localSheetId="5">#REF!</definedName>
    <definedName name="专项收入全年预计数" localSheetId="8">#REF!</definedName>
    <definedName name="专项收入全年预计数" localSheetId="13">#REF!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 localSheetId="33">#REF!</definedName>
    <definedName name="专项收入全年预计数" localSheetId="34">#REF!</definedName>
    <definedName name="专项收入全年预计数">#REF!</definedName>
  </definedNames>
  <calcPr calcId="144525" fullPrecision="0" concurrentCalc="0"/>
</workbook>
</file>

<file path=xl/sharedStrings.xml><?xml version="1.0" encoding="utf-8"?>
<sst xmlns="http://schemas.openxmlformats.org/spreadsheetml/2006/main" count="3466">
  <si>
    <t>附件1</t>
  </si>
  <si>
    <t>1-1  2022年沧源佤族自治县一般公共预算收入情况表</t>
  </si>
  <si>
    <t>单位：万元</t>
  </si>
  <si>
    <t>科目编码</t>
  </si>
  <si>
    <t>项目</t>
  </si>
  <si>
    <t>2021年执行数</t>
  </si>
  <si>
    <t>2022年预算数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</si>
  <si>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</si>
  <si>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</si>
  <si>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</si>
  <si>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</si>
  <si>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</si>
  <si>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</si>
  <si>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</si>
  <si>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</si>
  <si>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</si>
  <si>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</si>
  <si>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</si>
  <si>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</si>
  <si>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</si>
  <si>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</si>
  <si>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</si>
  <si>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</si>
  <si>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</si>
  <si>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</si>
  <si>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</si>
  <si>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</si>
  <si>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</si>
  <si>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</si>
  <si>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</si>
  <si>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</si>
  <si>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</si>
  <si>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</si>
  <si>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</si>
  <si>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</si>
  <si>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</si>
  <si>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</si>
  <si>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</si>
  <si>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</si>
  <si>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</si>
  <si>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</si>
  <si>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</si>
  <si>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</si>
  <si>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</si>
  <si>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</si>
  <si>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</si>
  <si>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</si>
  <si>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</si>
  <si>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</si>
  <si>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</si>
  <si>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</si>
  <si>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</si>
  <si>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</si>
  <si>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</si>
  <si>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</si>
  <si>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</si>
  <si>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</si>
  <si>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</si>
  <si>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</si>
  <si>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</si>
  <si>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</si>
  <si>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</si>
  <si>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</si>
  <si>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</si>
  <si>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</si>
  <si>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</si>
  <si>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</si>
  <si>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</si>
  <si>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2022年沧源佤族自治县一般公共预算支出情况表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</si>
  <si>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</si>
  <si>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</si>
  <si>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</si>
  <si>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</si>
  <si>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</si>
  <si>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</si>
  <si>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</si>
  <si>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</si>
  <si>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</si>
  <si>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</si>
  <si>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</si>
  <si>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</si>
  <si>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</si>
  <si>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</si>
  <si>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</si>
  <si>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</si>
  <si>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</si>
  <si>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</si>
  <si>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</si>
  <si>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</si>
  <si>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</si>
  <si>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</si>
  <si>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</si>
  <si>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</si>
  <si>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</si>
  <si>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</si>
  <si>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</si>
  <si>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</si>
  <si>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</si>
  <si>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</si>
  <si>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</si>
  <si>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</si>
  <si>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</si>
  <si>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</si>
  <si>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</si>
  <si>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</si>
  <si>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</si>
  <si>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</si>
  <si>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</si>
  <si>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</si>
  <si>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</si>
  <si>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</si>
  <si>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</si>
  <si>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</si>
  <si>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</si>
  <si>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</si>
  <si>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</si>
  <si>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</si>
  <si>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</si>
  <si>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</si>
  <si>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</si>
  <si>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</si>
  <si>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</si>
  <si>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</si>
  <si>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</si>
  <si>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</si>
  <si>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</si>
  <si>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</si>
  <si>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</si>
  <si>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2022年沧源佤族自治县本级一般公共预算收入情况表</t>
  </si>
  <si>
    <t>2021年预算数</t>
  </si>
  <si>
    <t>比上年预算数增长%</t>
  </si>
  <si>
    <r>
      <rPr>
        <sz val="14"/>
        <rFont val="宋体"/>
        <charset val="134"/>
      </rPr>
      <t>10199</t>
    </r>
  </si>
  <si>
    <t>县本级一般公共预算收入</t>
  </si>
  <si>
    <t xml:space="preserve">   上解收入</t>
  </si>
  <si>
    <t>1-4  2022年沧源佤族自治县本级一般公共预算支出情况表</t>
  </si>
  <si>
    <t>比上年预算数同口径增长%</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</si>
  <si>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</si>
  <si>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</si>
  <si>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</si>
  <si>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</si>
  <si>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</si>
  <si>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</si>
  <si>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</si>
  <si>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</si>
  <si>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</si>
  <si>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</si>
  <si>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</si>
  <si>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</si>
  <si>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</si>
  <si>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</si>
  <si>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</si>
  <si>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</si>
  <si>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</si>
  <si>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</si>
  <si>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</si>
  <si>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</si>
  <si>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</si>
  <si>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</si>
  <si>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</si>
  <si>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</si>
  <si>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</si>
  <si>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</si>
  <si>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</si>
  <si>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</si>
  <si>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</si>
  <si>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</si>
  <si>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</si>
  <si>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</si>
  <si>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</si>
  <si>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</si>
  <si>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</si>
  <si>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</si>
  <si>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</si>
  <si>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</si>
  <si>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</si>
  <si>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</si>
  <si>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</si>
  <si>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</si>
  <si>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</si>
  <si>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</si>
  <si>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</si>
  <si>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</si>
  <si>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</si>
  <si>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</si>
  <si>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</si>
  <si>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</si>
  <si>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</si>
  <si>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</si>
  <si>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</si>
  <si>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</si>
  <si>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</si>
  <si>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</si>
  <si>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</si>
  <si>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</si>
  <si>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</si>
  <si>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</si>
  <si>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</si>
  <si>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</si>
  <si>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</si>
  <si>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</si>
  <si>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</si>
  <si>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</si>
  <si>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</si>
  <si>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</si>
  <si>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</si>
  <si>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</si>
  <si>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</si>
  <si>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</si>
  <si>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</si>
  <si>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</si>
  <si>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</si>
  <si>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</si>
  <si>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</si>
  <si>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</si>
  <si>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</si>
  <si>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</si>
  <si>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</si>
  <si>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</si>
  <si>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</si>
  <si>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</si>
  <si>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</si>
  <si>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</si>
  <si>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</si>
  <si>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</si>
  <si>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</si>
  <si>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</si>
  <si>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</si>
  <si>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</si>
  <si>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</si>
  <si>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</si>
  <si>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</si>
  <si>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</si>
  <si>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</si>
  <si>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</si>
  <si>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</si>
  <si>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</si>
  <si>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</si>
  <si>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</si>
  <si>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</si>
  <si>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</si>
  <si>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</si>
  <si>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</si>
  <si>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</si>
  <si>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</si>
  <si>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</si>
  <si>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</si>
  <si>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</si>
  <si>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</si>
  <si>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</si>
  <si>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</si>
  <si>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</si>
  <si>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</si>
  <si>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</si>
  <si>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</si>
  <si>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</si>
  <si>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</si>
  <si>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</si>
  <si>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</si>
  <si>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</si>
  <si>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</si>
  <si>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</si>
  <si>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</si>
  <si>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</si>
  <si>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</si>
  <si>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</si>
  <si>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</si>
  <si>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</si>
  <si>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</si>
  <si>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</si>
  <si>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</si>
  <si>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</si>
  <si>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</si>
  <si>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</si>
  <si>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</si>
  <si>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</si>
  <si>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</si>
  <si>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</si>
  <si>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</si>
  <si>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</si>
  <si>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</si>
  <si>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</si>
  <si>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</si>
  <si>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</si>
  <si>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</si>
  <si>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</si>
  <si>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</si>
  <si>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</si>
  <si>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</si>
  <si>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</si>
  <si>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</si>
  <si>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</si>
  <si>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</si>
  <si>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</si>
  <si>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</si>
  <si>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</si>
  <si>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</si>
  <si>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</si>
  <si>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</si>
  <si>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</si>
  <si>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</si>
  <si>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</si>
  <si>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</si>
  <si>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</si>
  <si>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 xml:space="preserve">     行政运行▲</t>
  </si>
  <si>
    <t>2011002</t>
  </si>
  <si>
    <t xml:space="preserve">     一般行政管理事务▲</t>
  </si>
  <si>
    <t>2011003</t>
  </si>
  <si>
    <t xml:space="preserve">     机关服务▲</t>
  </si>
  <si>
    <t>2011004</t>
  </si>
  <si>
    <t xml:space="preserve">     政府特殊津贴▲</t>
  </si>
  <si>
    <t>2011005</t>
  </si>
  <si>
    <t xml:space="preserve">     资助留学回国人员▲</t>
  </si>
  <si>
    <t>2011007</t>
  </si>
  <si>
    <t xml:space="preserve">     博士后日常经费▲</t>
  </si>
  <si>
    <t>2011008</t>
  </si>
  <si>
    <t xml:space="preserve">     引进人才费用▲</t>
  </si>
  <si>
    <t>2011050</t>
  </si>
  <si>
    <t xml:space="preserve">     事业运行▲</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</si>
  <si>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</si>
  <si>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</si>
  <si>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</si>
  <si>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</si>
  <si>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</si>
  <si>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</si>
  <si>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</si>
  <si>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</si>
  <si>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</si>
  <si>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</si>
  <si>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</si>
  <si>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</si>
  <si>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</si>
  <si>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</si>
  <si>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</si>
  <si>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</si>
  <si>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</si>
  <si>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</si>
  <si>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</si>
  <si>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</si>
  <si>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</si>
  <si>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</si>
  <si>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</si>
  <si>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</si>
  <si>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</si>
  <si>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</si>
  <si>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</si>
  <si>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</si>
  <si>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</si>
  <si>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</si>
  <si>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</si>
  <si>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</si>
  <si>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</si>
  <si>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</si>
  <si>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</si>
  <si>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</si>
  <si>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</si>
  <si>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</si>
  <si>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</si>
  <si>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</si>
  <si>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</si>
  <si>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</si>
  <si>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</si>
  <si>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</si>
  <si>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</si>
  <si>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</si>
  <si>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</si>
  <si>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</si>
  <si>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</si>
  <si>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</si>
  <si>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</si>
  <si>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</si>
  <si>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</si>
  <si>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</si>
  <si>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</si>
  <si>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</si>
  <si>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</si>
  <si>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</si>
  <si>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</si>
  <si>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</si>
  <si>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</si>
  <si>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</si>
  <si>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</si>
  <si>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</si>
  <si>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</si>
  <si>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</si>
  <si>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</si>
  <si>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</si>
  <si>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</si>
  <si>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</si>
  <si>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</si>
  <si>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</si>
  <si>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</si>
  <si>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</si>
  <si>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</si>
  <si>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</si>
  <si>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</si>
  <si>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</si>
  <si>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</si>
  <si>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</si>
  <si>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</si>
  <si>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</si>
  <si>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</si>
  <si>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</si>
  <si>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</si>
  <si>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</si>
  <si>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</si>
  <si>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</si>
  <si>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</si>
  <si>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</si>
  <si>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</si>
  <si>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</si>
  <si>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</si>
  <si>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</si>
  <si>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</si>
  <si>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</si>
  <si>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</si>
  <si>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</si>
  <si>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</si>
  <si>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</si>
  <si>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</si>
  <si>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</si>
  <si>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</si>
  <si>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</si>
  <si>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</si>
  <si>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</si>
  <si>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</si>
  <si>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</si>
  <si>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</si>
  <si>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</si>
  <si>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</si>
  <si>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</si>
  <si>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</si>
  <si>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</si>
  <si>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</si>
  <si>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</si>
  <si>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</si>
  <si>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</si>
  <si>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</si>
  <si>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</si>
  <si>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</si>
  <si>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</si>
  <si>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</si>
  <si>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</si>
  <si>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</si>
  <si>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</si>
  <si>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</si>
  <si>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</si>
  <si>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</si>
  <si>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</si>
  <si>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</si>
  <si>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</si>
  <si>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</si>
  <si>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</si>
  <si>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</si>
  <si>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</si>
  <si>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</si>
  <si>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</si>
  <si>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</si>
  <si>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</si>
  <si>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</si>
  <si>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</si>
  <si>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</si>
  <si>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</si>
  <si>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</si>
  <si>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</si>
  <si>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</si>
  <si>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</si>
  <si>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</si>
  <si>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</si>
  <si>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</si>
  <si>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</si>
  <si>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</si>
  <si>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</si>
  <si>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</si>
  <si>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</si>
  <si>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</si>
  <si>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</si>
  <si>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</si>
  <si>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</si>
  <si>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</si>
  <si>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</si>
  <si>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</si>
  <si>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</si>
  <si>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</si>
  <si>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</si>
  <si>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</si>
  <si>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</si>
  <si>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</si>
  <si>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</si>
  <si>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</si>
  <si>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</si>
  <si>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</si>
  <si>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</si>
  <si>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</si>
  <si>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</si>
  <si>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</si>
  <si>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</si>
  <si>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</si>
  <si>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</si>
  <si>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</si>
  <si>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</si>
  <si>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</si>
  <si>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</si>
  <si>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</si>
  <si>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</si>
  <si>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</si>
  <si>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</si>
  <si>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</si>
  <si>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</si>
  <si>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</si>
  <si>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</si>
  <si>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</si>
  <si>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</si>
  <si>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</si>
  <si>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</si>
  <si>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</si>
  <si>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</si>
  <si>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</si>
  <si>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</si>
  <si>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</si>
  <si>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</si>
  <si>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</si>
  <si>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</si>
  <si>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</si>
  <si>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</si>
  <si>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</si>
  <si>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</si>
  <si>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</si>
  <si>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</si>
  <si>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</si>
  <si>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</si>
  <si>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</si>
  <si>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</si>
  <si>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</si>
  <si>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</si>
  <si>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</si>
  <si>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</si>
  <si>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</si>
  <si>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</si>
  <si>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</si>
  <si>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</si>
  <si>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</si>
  <si>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</si>
  <si>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</si>
  <si>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</si>
  <si>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</si>
  <si>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</si>
  <si>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</si>
  <si>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</si>
  <si>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</si>
  <si>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</si>
  <si>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</si>
  <si>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</si>
  <si>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</si>
  <si>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</si>
  <si>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</si>
  <si>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</si>
  <si>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</si>
  <si>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</si>
  <si>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</si>
  <si>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</si>
  <si>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</si>
  <si>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</si>
  <si>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</si>
  <si>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</si>
  <si>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</si>
  <si>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</si>
  <si>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</si>
  <si>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</si>
  <si>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</si>
  <si>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</si>
  <si>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</si>
  <si>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</si>
  <si>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</si>
  <si>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</si>
  <si>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</si>
  <si>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</si>
  <si>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</si>
  <si>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</si>
  <si>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</si>
  <si>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</si>
  <si>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</si>
  <si>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</si>
  <si>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</si>
  <si>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</si>
  <si>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</si>
  <si>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</si>
  <si>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</si>
  <si>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</si>
  <si>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</si>
  <si>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</si>
  <si>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</si>
  <si>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</si>
  <si>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</si>
  <si>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</si>
  <si>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</si>
  <si>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</si>
  <si>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</si>
  <si>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</si>
  <si>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</si>
  <si>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</si>
  <si>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</si>
  <si>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</si>
  <si>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</si>
  <si>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</si>
  <si>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</si>
  <si>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</si>
  <si>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</si>
  <si>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</si>
  <si>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</si>
  <si>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</si>
  <si>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</si>
  <si>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</si>
  <si>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</si>
  <si>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</si>
  <si>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</si>
  <si>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</si>
  <si>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</si>
  <si>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</si>
  <si>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</si>
  <si>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</si>
  <si>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</si>
  <si>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</si>
  <si>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</si>
  <si>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</si>
  <si>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</si>
  <si>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</si>
  <si>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</si>
  <si>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</si>
  <si>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</si>
  <si>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</si>
  <si>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</si>
  <si>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</si>
  <si>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</si>
  <si>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</si>
  <si>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</si>
  <si>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</si>
  <si>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</si>
  <si>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</si>
  <si>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</si>
  <si>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</si>
  <si>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</si>
  <si>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</si>
  <si>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</si>
  <si>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</si>
  <si>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</si>
  <si>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</si>
  <si>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</si>
  <si>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</si>
  <si>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</si>
  <si>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</si>
  <si>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</si>
  <si>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</si>
  <si>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</si>
  <si>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</si>
  <si>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</si>
  <si>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</si>
  <si>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</si>
  <si>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</si>
  <si>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</si>
  <si>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</si>
  <si>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</si>
  <si>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</si>
  <si>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</si>
  <si>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</si>
  <si>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</si>
  <si>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</si>
  <si>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</si>
  <si>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</si>
  <si>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</si>
  <si>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</si>
  <si>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</si>
  <si>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</si>
  <si>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</si>
  <si>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</si>
  <si>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</si>
  <si>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</si>
  <si>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</si>
  <si>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</si>
  <si>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</si>
  <si>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</si>
  <si>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</si>
  <si>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</si>
  <si>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</si>
  <si>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</si>
  <si>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</si>
  <si>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</si>
  <si>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</si>
  <si>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</si>
  <si>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</si>
  <si>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</si>
  <si>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</si>
  <si>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</si>
  <si>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</si>
  <si>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</si>
  <si>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</si>
  <si>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</si>
  <si>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</si>
  <si>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</si>
  <si>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</si>
  <si>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</si>
  <si>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</si>
  <si>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</si>
  <si>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</si>
  <si>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</si>
  <si>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</si>
  <si>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</si>
  <si>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</si>
  <si>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</si>
  <si>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</si>
  <si>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</si>
  <si>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</si>
  <si>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</si>
  <si>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</si>
  <si>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</si>
  <si>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</si>
  <si>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</si>
  <si>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</si>
  <si>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</si>
  <si>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</si>
  <si>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</si>
  <si>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</si>
  <si>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</si>
  <si>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</si>
  <si>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</si>
  <si>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</si>
  <si>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</si>
  <si>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</si>
  <si>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</si>
  <si>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</si>
  <si>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</si>
  <si>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</si>
  <si>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</si>
  <si>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</si>
  <si>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</si>
  <si>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</si>
  <si>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</si>
  <si>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</si>
  <si>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</si>
  <si>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</si>
  <si>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</si>
  <si>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</si>
  <si>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</si>
  <si>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</si>
  <si>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</si>
  <si>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</si>
  <si>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</si>
  <si>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</si>
  <si>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</si>
  <si>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</si>
  <si>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</si>
  <si>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</si>
  <si>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</si>
  <si>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</si>
  <si>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</si>
  <si>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</si>
  <si>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</si>
  <si>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</si>
  <si>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</si>
  <si>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</si>
  <si>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</si>
  <si>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</si>
  <si>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</si>
  <si>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</si>
  <si>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</si>
  <si>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</si>
  <si>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</si>
  <si>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</si>
  <si>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</si>
  <si>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</si>
  <si>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</si>
  <si>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</si>
  <si>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</si>
  <si>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</si>
  <si>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</si>
  <si>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</si>
  <si>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</si>
  <si>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</si>
  <si>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</si>
  <si>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</si>
  <si>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</si>
  <si>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</si>
  <si>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</si>
  <si>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</si>
  <si>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</si>
  <si>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</si>
  <si>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</si>
  <si>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</si>
  <si>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</si>
  <si>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</si>
  <si>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</si>
  <si>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</si>
  <si>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</si>
  <si>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</si>
  <si>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</si>
  <si>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</si>
  <si>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</si>
  <si>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</si>
  <si>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</si>
  <si>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</si>
  <si>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</si>
  <si>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</si>
  <si>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</si>
  <si>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</si>
  <si>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</si>
  <si>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</si>
  <si>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</si>
  <si>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</si>
  <si>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</si>
  <si>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</si>
  <si>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</si>
  <si>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</si>
  <si>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</si>
  <si>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</si>
  <si>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</si>
  <si>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</si>
  <si>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</si>
  <si>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</si>
  <si>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</si>
  <si>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</si>
  <si>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</si>
  <si>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</si>
  <si>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</si>
  <si>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</si>
  <si>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</si>
  <si>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</si>
  <si>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</si>
  <si>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</si>
  <si>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</si>
  <si>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</si>
  <si>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</si>
  <si>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</si>
  <si>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</si>
  <si>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</si>
  <si>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</si>
  <si>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</si>
  <si>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</si>
  <si>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</si>
  <si>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</si>
  <si>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</si>
  <si>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</si>
  <si>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</si>
  <si>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</si>
  <si>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</si>
  <si>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</si>
  <si>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</si>
  <si>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</si>
  <si>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</si>
  <si>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</si>
  <si>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</si>
  <si>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</si>
  <si>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</si>
  <si>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</si>
  <si>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</si>
  <si>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</si>
  <si>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</si>
  <si>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</si>
  <si>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</si>
  <si>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</si>
  <si>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</si>
  <si>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</si>
  <si>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</si>
  <si>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</si>
  <si>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</si>
  <si>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</si>
  <si>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</si>
  <si>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</si>
  <si>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</si>
  <si>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</si>
  <si>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</si>
  <si>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</si>
  <si>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</si>
  <si>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</si>
  <si>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</si>
  <si>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</si>
  <si>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</si>
  <si>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</si>
  <si>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</si>
  <si>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</si>
  <si>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</si>
  <si>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</si>
  <si>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</si>
  <si>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</si>
  <si>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</si>
  <si>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</si>
  <si>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</si>
  <si>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</si>
  <si>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</si>
  <si>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</si>
  <si>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</si>
  <si>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</si>
  <si>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</si>
  <si>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</si>
  <si>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</si>
  <si>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</si>
  <si>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</si>
  <si>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</si>
  <si>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</si>
  <si>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</si>
  <si>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</si>
  <si>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</si>
  <si>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</si>
  <si>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</si>
  <si>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</si>
  <si>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</si>
  <si>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</si>
  <si>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</si>
  <si>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</si>
  <si>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</si>
  <si>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</si>
  <si>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</si>
  <si>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</si>
  <si>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</si>
  <si>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</si>
  <si>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</si>
  <si>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</si>
  <si>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</si>
  <si>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</si>
  <si>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</si>
  <si>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</si>
  <si>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</si>
  <si>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</si>
  <si>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</si>
  <si>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</si>
  <si>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</si>
  <si>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</si>
  <si>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</si>
  <si>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</si>
  <si>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</si>
  <si>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</si>
  <si>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</si>
  <si>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</si>
  <si>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</si>
  <si>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</si>
  <si>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</si>
  <si>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</si>
  <si>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</si>
  <si>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</si>
  <si>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</si>
  <si>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</si>
  <si>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</si>
  <si>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</si>
  <si>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</si>
  <si>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</si>
  <si>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</si>
  <si>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</si>
  <si>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</si>
  <si>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</si>
  <si>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</si>
  <si>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</si>
  <si>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</si>
  <si>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</si>
  <si>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</si>
  <si>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</si>
  <si>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</si>
  <si>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</si>
  <si>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</si>
  <si>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</si>
  <si>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</si>
  <si>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</si>
  <si>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</si>
  <si>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</si>
  <si>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</si>
  <si>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</si>
  <si>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</si>
  <si>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</si>
  <si>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</si>
  <si>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</si>
  <si>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</si>
  <si>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</si>
  <si>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</si>
  <si>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</si>
  <si>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</si>
  <si>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</si>
  <si>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</si>
  <si>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</si>
  <si>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</si>
  <si>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</si>
  <si>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</si>
  <si>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</si>
  <si>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</si>
  <si>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</si>
  <si>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</si>
  <si>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</si>
  <si>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</si>
  <si>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</si>
  <si>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</si>
  <si>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</si>
  <si>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</si>
  <si>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</si>
  <si>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</si>
  <si>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</si>
  <si>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</si>
  <si>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</si>
  <si>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</si>
  <si>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</si>
  <si>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</si>
  <si>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</si>
  <si>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</si>
  <si>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</si>
  <si>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</si>
  <si>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</si>
  <si>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</si>
  <si>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</si>
  <si>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</si>
  <si>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</si>
  <si>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</si>
  <si>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</si>
  <si>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</si>
  <si>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</si>
  <si>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</si>
  <si>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</si>
  <si>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</si>
  <si>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</si>
  <si>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</si>
  <si>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</si>
  <si>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</si>
  <si>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</si>
  <si>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</si>
  <si>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</si>
  <si>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</si>
  <si>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</si>
  <si>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</si>
  <si>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</si>
  <si>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</si>
  <si>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</si>
  <si>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</si>
  <si>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</si>
  <si>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</si>
  <si>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</si>
  <si>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</si>
  <si>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</si>
  <si>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</si>
  <si>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</si>
  <si>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</si>
  <si>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 xml:space="preserve">     政府特殊津贴▼</t>
  </si>
  <si>
    <t xml:space="preserve">     资助留学回国人员▼</t>
  </si>
  <si>
    <t xml:space="preserve">     博士后日常经费▼</t>
  </si>
  <si>
    <t xml:space="preserve">     引进人才费用▼</t>
  </si>
  <si>
    <t xml:space="preserve">     事业运行▼</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</si>
  <si>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</si>
  <si>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</si>
  <si>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</si>
  <si>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</si>
  <si>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</si>
  <si>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</si>
  <si>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</si>
  <si>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</si>
  <si>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</si>
  <si>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</si>
  <si>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</si>
  <si>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</si>
  <si>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</si>
  <si>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</si>
  <si>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</si>
  <si>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</si>
  <si>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</si>
  <si>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</si>
  <si>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</si>
  <si>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</si>
  <si>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</si>
  <si>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</si>
  <si>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</si>
  <si>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</si>
  <si>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</si>
  <si>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</si>
  <si>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</si>
  <si>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</si>
  <si>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</si>
  <si>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</si>
  <si>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</si>
  <si>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</si>
  <si>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</si>
  <si>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</si>
  <si>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</si>
  <si>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</si>
  <si>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</si>
  <si>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</si>
  <si>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</si>
  <si>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</si>
  <si>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</si>
  <si>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</si>
  <si>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</si>
  <si>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</si>
  <si>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</si>
  <si>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</si>
  <si>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</si>
  <si>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</si>
  <si>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</si>
  <si>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</si>
  <si>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</si>
  <si>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</si>
  <si>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</si>
  <si>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</si>
  <si>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</si>
  <si>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</si>
  <si>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</si>
  <si>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</si>
  <si>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</si>
  <si>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</si>
  <si>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</si>
  <si>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</si>
  <si>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</si>
  <si>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</si>
  <si>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</si>
  <si>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</si>
  <si>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</si>
  <si>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</si>
  <si>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</si>
  <si>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</si>
  <si>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</si>
  <si>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</si>
  <si>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</si>
  <si>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</si>
  <si>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</si>
  <si>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</si>
  <si>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</si>
  <si>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</si>
  <si>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2080807</t>
  </si>
  <si>
    <t xml:space="preserve">     光荣院●</t>
  </si>
  <si>
    <t>2080808</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</si>
  <si>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</si>
  <si>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</si>
  <si>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</si>
  <si>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</si>
  <si>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</si>
  <si>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</si>
  <si>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</si>
  <si>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</si>
  <si>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</si>
  <si>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</si>
  <si>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</si>
  <si>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</si>
  <si>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</si>
  <si>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</si>
  <si>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</si>
  <si>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</si>
  <si>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</si>
  <si>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</si>
  <si>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</si>
  <si>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</si>
  <si>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</si>
  <si>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</si>
  <si>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</si>
  <si>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</si>
  <si>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</si>
  <si>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</si>
  <si>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</si>
  <si>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</si>
  <si>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</si>
  <si>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</si>
  <si>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</si>
  <si>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</si>
  <si>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</si>
  <si>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</si>
  <si>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</si>
  <si>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</si>
  <si>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</si>
  <si>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</si>
  <si>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</si>
  <si>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</si>
  <si>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</si>
  <si>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</si>
  <si>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</si>
  <si>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</si>
  <si>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</si>
  <si>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</si>
  <si>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</si>
  <si>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</si>
  <si>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</si>
  <si>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</si>
  <si>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</si>
  <si>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</si>
  <si>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</si>
  <si>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</si>
  <si>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</si>
  <si>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</si>
  <si>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</si>
  <si>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</si>
  <si>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</si>
  <si>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</si>
  <si>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</si>
  <si>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</si>
  <si>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</si>
  <si>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</si>
  <si>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</si>
  <si>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</si>
  <si>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</si>
  <si>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</si>
  <si>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</si>
  <si>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</si>
  <si>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</si>
  <si>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</si>
  <si>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</si>
  <si>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</si>
  <si>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</si>
  <si>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</si>
  <si>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</si>
  <si>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</si>
  <si>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</si>
  <si>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</si>
  <si>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</si>
  <si>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</si>
  <si>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</si>
  <si>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</si>
  <si>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</si>
  <si>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</si>
  <si>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</si>
  <si>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</si>
  <si>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</si>
  <si>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</si>
  <si>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</si>
  <si>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</si>
  <si>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</si>
  <si>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</si>
  <si>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</si>
  <si>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</si>
  <si>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</si>
  <si>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</si>
  <si>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</si>
  <si>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</si>
  <si>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</si>
  <si>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</si>
  <si>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</si>
  <si>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</si>
  <si>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</si>
  <si>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</si>
  <si>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</si>
  <si>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</si>
  <si>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</si>
  <si>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</si>
  <si>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</si>
  <si>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</si>
  <si>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</si>
  <si>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</si>
  <si>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</si>
  <si>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</si>
  <si>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</si>
  <si>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</si>
  <si>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</si>
  <si>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</si>
  <si>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</si>
  <si>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</si>
  <si>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</si>
  <si>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</si>
  <si>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</si>
  <si>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</si>
  <si>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</si>
  <si>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</si>
  <si>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</si>
  <si>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</si>
  <si>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</si>
  <si>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</si>
  <si>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</si>
  <si>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</si>
  <si>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</si>
  <si>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</si>
  <si>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</si>
  <si>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</si>
  <si>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</si>
  <si>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</si>
  <si>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</si>
  <si>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</si>
  <si>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</si>
  <si>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</si>
  <si>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</si>
  <si>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</si>
  <si>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</si>
  <si>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</si>
  <si>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</si>
  <si>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</si>
  <si>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</si>
  <si>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</si>
  <si>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</si>
  <si>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</si>
  <si>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</si>
  <si>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</si>
  <si>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</si>
  <si>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</si>
  <si>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</si>
  <si>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</si>
  <si>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</si>
  <si>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</si>
  <si>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</si>
  <si>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</si>
  <si>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</si>
  <si>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</si>
  <si>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</si>
  <si>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</si>
  <si>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</si>
  <si>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</si>
  <si>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</si>
  <si>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</si>
  <si>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</si>
  <si>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</si>
  <si>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</si>
  <si>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</si>
  <si>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</si>
  <si>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</si>
  <si>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</si>
  <si>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</si>
  <si>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</si>
  <si>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</si>
  <si>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</si>
  <si>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</si>
  <si>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</si>
  <si>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</si>
  <si>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</si>
  <si>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</si>
  <si>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</si>
  <si>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</si>
  <si>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</si>
  <si>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</si>
  <si>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</si>
  <si>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</si>
  <si>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</si>
  <si>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</si>
  <si>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</si>
  <si>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</si>
  <si>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</si>
  <si>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</si>
  <si>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</si>
  <si>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</si>
  <si>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</si>
  <si>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</si>
  <si>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</si>
  <si>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</si>
  <si>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</si>
  <si>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</si>
  <si>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</si>
  <si>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</si>
  <si>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</si>
  <si>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</si>
  <si>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</si>
  <si>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</si>
  <si>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</si>
  <si>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</si>
  <si>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</si>
  <si>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</si>
  <si>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</si>
  <si>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</si>
  <si>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</si>
  <si>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</si>
  <si>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</si>
  <si>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</si>
  <si>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</si>
  <si>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</si>
  <si>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</si>
  <si>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</si>
  <si>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</si>
  <si>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</si>
  <si>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</si>
  <si>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</si>
  <si>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</si>
  <si>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</si>
  <si>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</si>
  <si>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</si>
  <si>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</si>
  <si>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</si>
  <si>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</si>
  <si>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</si>
  <si>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</si>
  <si>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</si>
  <si>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</si>
  <si>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</si>
  <si>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</si>
  <si>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</si>
  <si>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</si>
  <si>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</si>
  <si>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</si>
  <si>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</si>
  <si>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</si>
  <si>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</si>
  <si>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</si>
  <si>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</si>
  <si>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</si>
  <si>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</si>
  <si>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</si>
  <si>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</si>
  <si>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</si>
  <si>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</si>
  <si>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</si>
  <si>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</si>
  <si>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</si>
  <si>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</si>
  <si>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</si>
  <si>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</si>
  <si>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</si>
  <si>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</si>
  <si>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</si>
  <si>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</si>
  <si>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</si>
  <si>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</si>
  <si>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</si>
  <si>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</si>
  <si>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</si>
  <si>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</si>
  <si>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</si>
  <si>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</si>
  <si>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</si>
  <si>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</si>
  <si>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</si>
  <si>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</si>
  <si>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</si>
  <si>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</si>
  <si>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</si>
  <si>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</si>
  <si>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</si>
  <si>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</si>
  <si>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</si>
  <si>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</si>
  <si>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</si>
  <si>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</si>
  <si>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</si>
  <si>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</si>
  <si>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</si>
  <si>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</si>
  <si>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</si>
  <si>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</si>
  <si>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</si>
  <si>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</si>
  <si>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</si>
  <si>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</si>
  <si>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</si>
  <si>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</si>
  <si>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</si>
  <si>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</si>
  <si>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</si>
  <si>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</si>
  <si>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</si>
  <si>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</si>
  <si>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</si>
  <si>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</si>
  <si>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</si>
  <si>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</si>
  <si>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</si>
  <si>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</si>
  <si>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</si>
  <si>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</si>
  <si>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</si>
  <si>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</si>
  <si>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</si>
  <si>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</si>
  <si>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</si>
  <si>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</si>
  <si>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</si>
  <si>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</si>
  <si>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</si>
  <si>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</si>
  <si>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</si>
  <si>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</si>
  <si>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</si>
  <si>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</si>
  <si>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</si>
  <si>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</si>
  <si>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</si>
  <si>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</si>
  <si>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</si>
  <si>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</si>
  <si>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</si>
  <si>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</si>
  <si>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</si>
  <si>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</si>
  <si>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</si>
  <si>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</si>
  <si>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</si>
  <si>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</si>
  <si>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</si>
  <si>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</si>
  <si>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</si>
  <si>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</si>
  <si>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</si>
  <si>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</si>
  <si>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</si>
  <si>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</si>
  <si>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</si>
  <si>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</si>
  <si>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</si>
  <si>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</si>
  <si>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</si>
  <si>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</si>
  <si>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</si>
  <si>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</si>
  <si>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</si>
  <si>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</si>
  <si>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</si>
  <si>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</si>
  <si>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</si>
  <si>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</si>
  <si>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</si>
  <si>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</si>
  <si>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</si>
  <si>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</si>
  <si>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</si>
  <si>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</si>
  <si>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</si>
  <si>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</si>
  <si>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</si>
  <si>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</si>
  <si>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</si>
  <si>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</si>
  <si>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</si>
  <si>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</si>
  <si>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</si>
  <si>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</si>
  <si>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</si>
  <si>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</si>
  <si>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</si>
  <si>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</si>
  <si>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</si>
  <si>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</si>
  <si>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</si>
  <si>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</si>
  <si>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</si>
  <si>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</si>
  <si>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</si>
  <si>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</si>
  <si>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</si>
  <si>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</si>
  <si>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</si>
  <si>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</si>
  <si>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</si>
  <si>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</si>
  <si>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</si>
  <si>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</si>
  <si>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</si>
  <si>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</si>
  <si>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</si>
  <si>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</si>
  <si>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</si>
  <si>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</si>
  <si>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</si>
  <si>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</si>
  <si>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</si>
  <si>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</si>
  <si>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</si>
  <si>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</si>
  <si>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</si>
  <si>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</si>
  <si>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</si>
  <si>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</si>
  <si>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</si>
  <si>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</si>
  <si>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</si>
  <si>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</si>
  <si>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</si>
  <si>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</si>
  <si>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</si>
  <si>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</si>
  <si>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</si>
  <si>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</si>
  <si>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</si>
  <si>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</si>
  <si>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</si>
  <si>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</si>
  <si>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</si>
  <si>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</si>
  <si>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</si>
  <si>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</si>
  <si>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</si>
  <si>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</si>
  <si>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</si>
  <si>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</si>
  <si>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</si>
  <si>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</si>
  <si>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</si>
  <si>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</si>
  <si>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</si>
  <si>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</si>
  <si>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</si>
  <si>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</si>
  <si>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</si>
  <si>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</si>
  <si>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</si>
  <si>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</si>
  <si>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</si>
  <si>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</si>
  <si>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</si>
  <si>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</si>
  <si>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</si>
  <si>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</si>
  <si>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</si>
  <si>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</si>
  <si>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</si>
  <si>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</si>
  <si>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</si>
  <si>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</si>
  <si>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</si>
  <si>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</si>
  <si>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</si>
  <si>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</si>
  <si>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</si>
  <si>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</si>
  <si>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</si>
  <si>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</si>
  <si>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</si>
  <si>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</si>
  <si>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</si>
  <si>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</si>
  <si>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</si>
  <si>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</si>
  <si>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</si>
  <si>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</si>
  <si>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</si>
  <si>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</si>
  <si>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</si>
  <si>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</si>
  <si>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</si>
  <si>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渔业发展★</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</si>
  <si>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</si>
  <si>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</si>
  <si>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</si>
  <si>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</si>
  <si>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</si>
  <si>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</si>
  <si>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</si>
  <si>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</si>
  <si>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</si>
  <si>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</si>
  <si>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</si>
  <si>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</si>
  <si>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</si>
  <si>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</si>
  <si>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</si>
  <si>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</si>
  <si>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</si>
  <si>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</si>
  <si>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</si>
  <si>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</si>
  <si>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</si>
  <si>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</si>
  <si>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</si>
  <si>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</si>
  <si>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</si>
  <si>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</si>
  <si>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</si>
  <si>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</si>
  <si>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</si>
  <si>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</si>
  <si>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</si>
  <si>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</si>
  <si>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</si>
  <si>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</si>
  <si>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</si>
  <si>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</si>
  <si>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</si>
  <si>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</si>
  <si>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</si>
  <si>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</si>
  <si>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</si>
  <si>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</si>
  <si>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</si>
  <si>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</si>
  <si>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</si>
  <si>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</si>
  <si>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</si>
  <si>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</si>
  <si>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</si>
  <si>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</si>
  <si>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</si>
  <si>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</si>
  <si>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</si>
  <si>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</si>
  <si>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</si>
  <si>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</si>
  <si>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</si>
  <si>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</si>
  <si>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</si>
  <si>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</si>
  <si>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</si>
  <si>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</si>
  <si>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</si>
  <si>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</si>
  <si>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</si>
  <si>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</si>
  <si>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</si>
  <si>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</si>
  <si>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</si>
  <si>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</si>
  <si>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</si>
  <si>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</si>
  <si>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</si>
  <si>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</si>
  <si>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</si>
  <si>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</si>
  <si>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</si>
  <si>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</si>
  <si>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</si>
  <si>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</si>
  <si>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</si>
  <si>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</si>
  <si>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</si>
  <si>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</si>
  <si>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</si>
  <si>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</si>
  <si>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</si>
  <si>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</si>
  <si>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</si>
  <si>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</si>
  <si>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</si>
  <si>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</si>
  <si>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</si>
  <si>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</si>
  <si>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</si>
  <si>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</si>
  <si>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</si>
  <si>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</si>
  <si>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</si>
  <si>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</si>
  <si>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</si>
  <si>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</si>
  <si>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</si>
  <si>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</si>
  <si>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</si>
  <si>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巩固脱贫衔接乡村振兴★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</si>
  <si>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</si>
  <si>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</si>
  <si>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</si>
  <si>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</si>
  <si>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</si>
  <si>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</si>
  <si>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</si>
  <si>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</si>
  <si>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</si>
  <si>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</si>
  <si>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</si>
  <si>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</si>
  <si>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</si>
  <si>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</si>
  <si>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 xml:space="preserve">     事业运行★</t>
  </si>
  <si>
    <t>2130599</t>
  </si>
  <si>
    <t xml:space="preserve">     其他巩固脱贫衔接乡村振兴支出★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</si>
  <si>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</si>
  <si>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</si>
  <si>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</si>
  <si>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</si>
  <si>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</si>
  <si>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</si>
  <si>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</si>
  <si>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</si>
  <si>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</si>
  <si>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</si>
  <si>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</si>
  <si>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</si>
  <si>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</si>
  <si>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</si>
  <si>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</si>
  <si>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</si>
  <si>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</si>
  <si>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</si>
  <si>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</si>
  <si>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</si>
  <si>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</si>
  <si>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</si>
  <si>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</si>
  <si>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</si>
  <si>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</si>
  <si>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</si>
  <si>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</si>
  <si>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</si>
  <si>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</si>
  <si>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</si>
  <si>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</si>
  <si>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</si>
  <si>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</si>
  <si>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</si>
  <si>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</si>
  <si>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</si>
  <si>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</si>
  <si>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</si>
  <si>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</si>
  <si>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</si>
  <si>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</si>
  <si>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</si>
  <si>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</si>
  <si>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</si>
  <si>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</si>
  <si>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</si>
  <si>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</si>
  <si>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</si>
  <si>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</si>
  <si>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</si>
  <si>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</si>
  <si>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</si>
  <si>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</si>
  <si>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</si>
  <si>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</si>
  <si>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</si>
  <si>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</si>
  <si>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</si>
  <si>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</si>
  <si>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</si>
  <si>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</si>
  <si>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</si>
  <si>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</si>
  <si>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</si>
  <si>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</si>
  <si>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</si>
  <si>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</si>
  <si>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</si>
  <si>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</si>
  <si>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</si>
  <si>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</si>
  <si>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</si>
  <si>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</si>
  <si>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</si>
  <si>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</si>
  <si>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</si>
  <si>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</si>
  <si>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</si>
  <si>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</si>
  <si>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</si>
  <si>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</si>
  <si>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</si>
  <si>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</si>
  <si>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</si>
  <si>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</si>
  <si>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</si>
  <si>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</si>
  <si>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</si>
  <si>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</si>
  <si>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</si>
  <si>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</si>
  <si>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</si>
  <si>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</si>
  <si>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</si>
  <si>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</si>
  <si>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</si>
  <si>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</si>
  <si>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</si>
  <si>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</si>
  <si>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</si>
  <si>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</si>
  <si>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</si>
  <si>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</si>
  <si>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</si>
  <si>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</si>
  <si>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</si>
  <si>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</si>
  <si>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</si>
  <si>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</si>
  <si>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</si>
  <si>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</si>
  <si>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</si>
  <si>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</si>
  <si>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</si>
  <si>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</si>
  <si>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</si>
  <si>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</si>
  <si>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</si>
  <si>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</si>
  <si>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</si>
  <si>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</si>
  <si>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</si>
  <si>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</si>
  <si>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</si>
  <si>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</si>
  <si>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</si>
  <si>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</si>
  <si>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</si>
  <si>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</si>
  <si>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</si>
  <si>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</si>
  <si>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</si>
  <si>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</si>
  <si>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</si>
  <si>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</si>
  <si>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</si>
  <si>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</si>
  <si>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</si>
  <si>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</si>
  <si>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</si>
  <si>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</si>
  <si>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</si>
  <si>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</si>
  <si>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</si>
  <si>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</si>
  <si>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</si>
  <si>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</si>
  <si>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</si>
  <si>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</si>
  <si>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</si>
  <si>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</si>
  <si>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</si>
  <si>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</si>
  <si>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</si>
  <si>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</si>
  <si>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</si>
  <si>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</si>
  <si>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</si>
  <si>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</si>
  <si>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</si>
  <si>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</si>
  <si>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</si>
  <si>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</si>
  <si>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</si>
  <si>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</si>
  <si>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</si>
  <si>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</si>
  <si>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</si>
  <si>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</si>
  <si>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</si>
  <si>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</si>
  <si>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</si>
  <si>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</si>
  <si>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</si>
  <si>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</si>
  <si>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</si>
  <si>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</si>
  <si>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</si>
  <si>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</si>
  <si>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</si>
  <si>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</si>
  <si>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</si>
  <si>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</si>
  <si>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</si>
  <si>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</si>
  <si>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</si>
  <si>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</si>
  <si>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</si>
  <si>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</si>
  <si>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</si>
  <si>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</si>
  <si>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</si>
  <si>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</si>
  <si>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</si>
  <si>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</si>
  <si>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</si>
  <si>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</si>
  <si>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</si>
  <si>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</si>
  <si>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</si>
  <si>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</si>
  <si>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</si>
  <si>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</si>
  <si>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</si>
  <si>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</si>
  <si>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</si>
  <si>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</si>
  <si>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</si>
  <si>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</si>
  <si>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</si>
  <si>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</si>
  <si>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</si>
  <si>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</si>
  <si>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</si>
  <si>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</si>
  <si>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</si>
  <si>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</si>
  <si>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</si>
  <si>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</si>
  <si>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</si>
  <si>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</si>
  <si>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</si>
  <si>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</si>
  <si>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</si>
  <si>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</si>
  <si>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</si>
  <si>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 xml:space="preserve">     行业监管▲</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</si>
  <si>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</si>
  <si>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</si>
  <si>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</si>
  <si>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</si>
  <si>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</si>
  <si>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</si>
  <si>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</si>
  <si>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</si>
  <si>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</si>
  <si>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</si>
  <si>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</si>
  <si>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</si>
  <si>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</si>
  <si>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</si>
  <si>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</si>
  <si>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</si>
  <si>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</si>
  <si>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</si>
  <si>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</si>
  <si>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</si>
  <si>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</si>
  <si>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</si>
  <si>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</si>
  <si>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</si>
  <si>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</si>
  <si>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</si>
  <si>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</si>
  <si>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</si>
  <si>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</si>
  <si>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</si>
  <si>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</si>
  <si>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</si>
  <si>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</si>
  <si>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</si>
  <si>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</si>
  <si>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</si>
  <si>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</si>
  <si>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</si>
  <si>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</si>
  <si>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</si>
  <si>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</si>
  <si>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</si>
  <si>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</si>
  <si>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</si>
  <si>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</si>
  <si>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</si>
  <si>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</si>
  <si>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</si>
  <si>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</si>
  <si>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</si>
  <si>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</si>
  <si>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</si>
  <si>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</si>
  <si>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</si>
  <si>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</si>
  <si>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</si>
  <si>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</si>
  <si>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</si>
  <si>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</si>
  <si>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</si>
  <si>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</si>
  <si>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</si>
  <si>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</si>
  <si>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</si>
  <si>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</si>
  <si>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</si>
  <si>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</si>
  <si>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</si>
  <si>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</si>
  <si>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</si>
  <si>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</si>
  <si>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</si>
  <si>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</si>
  <si>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</si>
  <si>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</si>
  <si>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</si>
  <si>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</si>
  <si>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</si>
  <si>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</si>
  <si>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</si>
  <si>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</si>
  <si>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</si>
  <si>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</si>
  <si>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</si>
  <si>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</si>
  <si>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</si>
  <si>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</si>
  <si>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</si>
  <si>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</si>
  <si>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</si>
  <si>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</si>
  <si>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</si>
  <si>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</si>
  <si>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</si>
  <si>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</si>
  <si>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</si>
  <si>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</si>
  <si>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</si>
  <si>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</si>
  <si>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</si>
  <si>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</si>
  <si>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</si>
  <si>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</si>
  <si>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</si>
  <si>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</si>
  <si>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</si>
  <si>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</si>
  <si>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</si>
  <si>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</si>
  <si>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</si>
  <si>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</si>
  <si>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</si>
  <si>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</si>
  <si>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</si>
  <si>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</si>
  <si>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</si>
  <si>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</si>
  <si>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</si>
  <si>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 xml:space="preserve">   农业农村★</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</si>
  <si>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</si>
  <si>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</si>
  <si>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</si>
  <si>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</si>
  <si>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</si>
  <si>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</si>
  <si>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</si>
  <si>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</si>
  <si>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</si>
  <si>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</si>
  <si>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</si>
  <si>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</si>
  <si>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</si>
  <si>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</si>
  <si>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</si>
  <si>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</si>
  <si>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</si>
  <si>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</si>
  <si>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</si>
  <si>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</si>
  <si>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</si>
  <si>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</si>
  <si>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</si>
  <si>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</si>
  <si>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</si>
  <si>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</si>
  <si>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</si>
  <si>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</si>
  <si>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</si>
  <si>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</si>
  <si>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</si>
  <si>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</si>
  <si>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</si>
  <si>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</si>
  <si>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</si>
  <si>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</si>
  <si>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</si>
  <si>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</si>
  <si>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</si>
  <si>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</si>
  <si>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</si>
  <si>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</si>
  <si>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</si>
  <si>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</si>
  <si>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</si>
  <si>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</si>
  <si>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</si>
  <si>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</si>
  <si>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</si>
  <si>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</si>
  <si>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</si>
  <si>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</si>
  <si>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</si>
  <si>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</si>
  <si>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</si>
  <si>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</si>
  <si>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</si>
  <si>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</si>
  <si>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</si>
  <si>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</si>
  <si>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</si>
  <si>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</si>
  <si>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</si>
  <si>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</si>
  <si>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</si>
  <si>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</si>
  <si>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</si>
  <si>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</si>
  <si>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</si>
  <si>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</si>
  <si>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</si>
  <si>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</si>
  <si>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</si>
  <si>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</si>
  <si>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</si>
  <si>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</si>
  <si>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</si>
  <si>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</si>
  <si>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</si>
  <si>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</si>
  <si>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</si>
  <si>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</si>
  <si>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</si>
  <si>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</si>
  <si>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</si>
  <si>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</si>
  <si>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</si>
  <si>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</si>
  <si>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</si>
  <si>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</si>
  <si>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</si>
  <si>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</si>
  <si>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</si>
  <si>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</si>
  <si>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</si>
  <si>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</si>
  <si>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</si>
  <si>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</si>
  <si>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</si>
  <si>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</si>
  <si>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</si>
  <si>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</si>
  <si>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</si>
  <si>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</si>
  <si>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</si>
  <si>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</si>
  <si>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</si>
  <si>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</si>
  <si>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</si>
  <si>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</si>
  <si>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</si>
  <si>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</si>
  <si>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</si>
  <si>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</si>
  <si>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</si>
  <si>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</si>
  <si>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</si>
  <si>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</si>
  <si>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</si>
  <si>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</si>
  <si>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</si>
  <si>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</si>
  <si>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</si>
  <si>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</si>
  <si>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</si>
  <si>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</si>
  <si>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</si>
  <si>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</si>
  <si>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</si>
  <si>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</si>
  <si>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</si>
  <si>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</si>
  <si>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</si>
  <si>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</si>
  <si>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</si>
  <si>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</si>
  <si>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</si>
  <si>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</si>
  <si>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</si>
  <si>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</si>
  <si>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</si>
  <si>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</si>
  <si>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</si>
  <si>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</si>
  <si>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</si>
  <si>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</si>
  <si>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</si>
  <si>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</si>
  <si>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</si>
  <si>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</si>
  <si>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</si>
  <si>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</si>
  <si>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</si>
  <si>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</si>
  <si>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</si>
  <si>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</si>
  <si>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</si>
  <si>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</si>
  <si>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</si>
  <si>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</si>
  <si>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</si>
  <si>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</si>
  <si>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</si>
  <si>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</si>
  <si>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</si>
  <si>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</si>
  <si>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</si>
  <si>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</si>
  <si>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</si>
  <si>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</si>
  <si>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</si>
  <si>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</si>
  <si>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</si>
  <si>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</si>
  <si>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</si>
  <si>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</si>
  <si>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</si>
  <si>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</si>
  <si>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</si>
  <si>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</si>
  <si>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</si>
  <si>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</si>
  <si>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</si>
  <si>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</si>
  <si>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</si>
  <si>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</si>
  <si>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</si>
  <si>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</si>
  <si>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</si>
  <si>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</si>
  <si>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</si>
  <si>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</si>
  <si>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</si>
  <si>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</si>
  <si>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</si>
  <si>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</si>
  <si>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</si>
  <si>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</si>
  <si>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</si>
  <si>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</si>
  <si>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</si>
  <si>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</si>
  <si>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</si>
  <si>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</si>
  <si>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</si>
  <si>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</si>
  <si>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</si>
  <si>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</si>
  <si>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</si>
  <si>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</si>
  <si>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</si>
  <si>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</si>
  <si>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</si>
  <si>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</si>
  <si>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</si>
  <si>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</si>
  <si>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</si>
  <si>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</si>
  <si>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</si>
  <si>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</si>
  <si>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</si>
  <si>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</si>
  <si>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</si>
  <si>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</si>
  <si>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</si>
  <si>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</si>
  <si>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</si>
  <si>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</si>
  <si>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</si>
  <si>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</si>
  <si>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</si>
  <si>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</si>
  <si>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</si>
  <si>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</si>
  <si>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</si>
  <si>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</si>
  <si>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</si>
  <si>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</si>
  <si>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</si>
  <si>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</si>
  <si>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</si>
  <si>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</si>
  <si>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</si>
  <si>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</si>
  <si>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</si>
  <si>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</si>
  <si>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</si>
  <si>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</si>
  <si>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</si>
  <si>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</si>
  <si>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</si>
  <si>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</si>
  <si>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</si>
  <si>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</si>
  <si>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22403</t>
  </si>
  <si>
    <t xml:space="preserve">   森林消防事务◆</t>
  </si>
  <si>
    <t>2240301</t>
  </si>
  <si>
    <t xml:space="preserve">     行政运行◆</t>
  </si>
  <si>
    <t>2240302</t>
  </si>
  <si>
    <t xml:space="preserve">     一般行政管理事务◆</t>
  </si>
  <si>
    <t>2240303</t>
  </si>
  <si>
    <t xml:space="preserve">     机关服务◆</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</si>
  <si>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</si>
  <si>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</si>
  <si>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</si>
  <si>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</si>
  <si>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</si>
  <si>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</si>
  <si>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</si>
  <si>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</si>
  <si>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</si>
  <si>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</si>
  <si>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</si>
  <si>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</si>
  <si>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</si>
  <si>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</si>
  <si>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</si>
  <si>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</si>
  <si>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</si>
  <si>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</si>
  <si>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</si>
  <si>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</si>
  <si>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</si>
  <si>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</si>
  <si>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</si>
  <si>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</si>
  <si>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</si>
  <si>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</si>
  <si>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</si>
  <si>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</si>
  <si>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</si>
  <si>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</si>
  <si>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</si>
  <si>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</si>
  <si>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</si>
  <si>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</si>
  <si>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</si>
  <si>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</si>
  <si>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</si>
  <si>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</si>
  <si>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</si>
  <si>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</si>
  <si>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</si>
  <si>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</si>
  <si>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</si>
  <si>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</si>
  <si>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</si>
  <si>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</si>
  <si>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</si>
  <si>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</si>
  <si>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</si>
  <si>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</si>
  <si>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</si>
  <si>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</si>
  <si>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</si>
  <si>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</si>
  <si>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</si>
  <si>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</si>
  <si>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</si>
  <si>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</si>
  <si>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</si>
  <si>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</si>
  <si>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</si>
  <si>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</si>
  <si>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</si>
  <si>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</si>
  <si>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</si>
  <si>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</si>
  <si>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</si>
  <si>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</si>
  <si>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</si>
  <si>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</si>
  <si>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</si>
  <si>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</si>
  <si>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</si>
  <si>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</si>
  <si>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</si>
  <si>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</si>
  <si>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</si>
  <si>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县本级一般公共预算支出</t>
  </si>
  <si>
    <t>1-5  2022年沧源佤族自治县本级一般公共预算政府预算经济分类表（基本支出）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</si>
  <si>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</si>
  <si>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</si>
  <si>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</si>
  <si>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</si>
  <si>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</si>
  <si>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</si>
  <si>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</si>
  <si>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</si>
  <si>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</si>
  <si>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</si>
  <si>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</si>
  <si>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</si>
  <si>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</si>
  <si>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</si>
  <si>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</si>
  <si>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</si>
  <si>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</si>
  <si>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</si>
  <si>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</si>
  <si>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</si>
  <si>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</si>
  <si>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</si>
  <si>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</si>
  <si>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</si>
  <si>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</si>
  <si>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</si>
  <si>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</si>
  <si>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</si>
  <si>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</si>
  <si>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2022年沧源自治县县本级一般公共预算支出表(县对下转移支付项目)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</si>
  <si>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</si>
  <si>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</si>
  <si>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</si>
  <si>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</si>
  <si>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</si>
  <si>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</si>
  <si>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</si>
  <si>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</si>
  <si>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</si>
  <si>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</si>
  <si>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</si>
  <si>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</si>
  <si>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</si>
  <si>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</si>
  <si>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</si>
  <si>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</si>
  <si>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</si>
  <si>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</si>
  <si>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</si>
  <si>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</si>
  <si>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</si>
  <si>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</si>
  <si>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</si>
  <si>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</si>
  <si>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说明：目前我县暂不具备县对下转移支付事项</t>
  </si>
  <si>
    <t>1-6  2022年沧源佤族自治县本级一般公共预算支出表(县对下转移支付项目)</t>
  </si>
  <si>
    <t>此表我县不涉及</t>
  </si>
  <si>
    <t>1-7  2022年沧源佤族自治县分地区税收返还和转移支付预算表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</si>
  <si>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</si>
  <si>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</si>
  <si>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</si>
  <si>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</si>
  <si>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</si>
  <si>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</si>
  <si>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</si>
  <si>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</si>
  <si>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</si>
  <si>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</si>
  <si>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</si>
  <si>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</si>
  <si>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</si>
  <si>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t>
  </si>
  <si>
    <t>大理州</t>
  </si>
  <si>
    <t>保山市</t>
  </si>
  <si>
    <t>德宏州</t>
  </si>
  <si>
    <t>丽江市</t>
  </si>
  <si>
    <t>怒江州</t>
  </si>
  <si>
    <t>迪庆州</t>
  </si>
  <si>
    <t>临沧市</t>
  </si>
  <si>
    <t>二、预算数</t>
  </si>
  <si>
    <t>1-8  2022年沧源佤族自治县本级“三公”经费预算财政拨款情况统计表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</si>
  <si>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</si>
  <si>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</si>
  <si>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</si>
  <si>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</si>
  <si>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</si>
  <si>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</si>
  <si>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</si>
  <si>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</si>
  <si>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少的主要原因：县委、县政府坚决贯彻执行中央八项规定，大力压减公务接待等公用支出支持乡村振兴、强边固防建设等重大项目，同时进一步加大对公务用车改革后车辆的管理使用，车辆运行经费相对压减。</t>
  </si>
  <si>
    <t>2-1  2022年沧源佤族自治县政府性基金预算收入情况表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</si>
  <si>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</si>
  <si>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</si>
  <si>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</si>
  <si>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</si>
  <si>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</si>
  <si>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</si>
  <si>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</si>
  <si>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</si>
  <si>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</si>
  <si>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</si>
  <si>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</si>
  <si>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</si>
  <si>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</si>
  <si>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</si>
  <si>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</si>
  <si>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</si>
  <si>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</si>
  <si>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</si>
  <si>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</si>
  <si>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</si>
  <si>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</si>
  <si>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</si>
  <si>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</si>
  <si>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</si>
  <si>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</si>
  <si>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</si>
  <si>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</si>
  <si>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</si>
  <si>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</si>
  <si>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</si>
  <si>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</si>
  <si>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</si>
  <si>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</si>
  <si>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</si>
  <si>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</si>
  <si>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</si>
  <si>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</si>
  <si>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</si>
  <si>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</si>
  <si>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</si>
  <si>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</si>
  <si>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</si>
  <si>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</si>
  <si>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</si>
  <si>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</si>
  <si>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</si>
  <si>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</si>
  <si>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</si>
  <si>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</si>
  <si>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</si>
  <si>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</si>
  <si>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</si>
  <si>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</si>
  <si>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2022年沧源佤族自治县政府性基金预算支出情况表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</si>
  <si>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</si>
  <si>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</si>
  <si>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</si>
  <si>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</si>
  <si>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</si>
  <si>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</si>
  <si>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</si>
  <si>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</si>
  <si>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</si>
  <si>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</si>
  <si>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</si>
  <si>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</si>
  <si>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</si>
  <si>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</si>
  <si>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</si>
  <si>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</si>
  <si>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</si>
  <si>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</si>
  <si>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</si>
  <si>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</si>
  <si>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</si>
  <si>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</si>
  <si>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</si>
  <si>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</si>
  <si>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</si>
  <si>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</si>
  <si>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</si>
  <si>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</si>
  <si>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</si>
  <si>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</si>
  <si>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</si>
  <si>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</si>
  <si>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</si>
  <si>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</si>
  <si>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</si>
  <si>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</si>
  <si>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</si>
  <si>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</si>
  <si>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</si>
  <si>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</si>
  <si>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</si>
  <si>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</si>
  <si>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</si>
  <si>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</si>
  <si>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</si>
  <si>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</si>
  <si>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</si>
  <si>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</si>
  <si>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</si>
  <si>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</si>
  <si>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</si>
  <si>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</si>
  <si>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</si>
  <si>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</si>
  <si>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</si>
  <si>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</si>
  <si>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</si>
  <si>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</si>
  <si>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</si>
  <si>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</si>
  <si>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</si>
  <si>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</si>
  <si>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</si>
  <si>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</si>
  <si>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</si>
  <si>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</si>
  <si>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</si>
  <si>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</si>
  <si>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</si>
  <si>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</si>
  <si>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</si>
  <si>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</si>
  <si>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</si>
  <si>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</si>
  <si>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</si>
  <si>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</si>
  <si>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</si>
  <si>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</si>
  <si>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</si>
  <si>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</si>
  <si>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</si>
  <si>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</si>
  <si>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</si>
  <si>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</si>
  <si>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</si>
  <si>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</si>
  <si>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</si>
  <si>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</si>
  <si>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</si>
  <si>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</si>
  <si>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</si>
  <si>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</si>
  <si>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</si>
  <si>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</si>
  <si>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</si>
  <si>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</si>
  <si>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</si>
  <si>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</si>
  <si>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</si>
  <si>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</si>
  <si>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</si>
  <si>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</si>
  <si>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</si>
  <si>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</si>
  <si>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</si>
  <si>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</si>
  <si>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</si>
  <si>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</si>
  <si>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</si>
  <si>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</si>
  <si>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</si>
  <si>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</si>
  <si>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</si>
  <si>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</si>
  <si>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</si>
  <si>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</si>
  <si>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</si>
  <si>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</si>
  <si>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</si>
  <si>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</si>
  <si>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</si>
  <si>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</si>
  <si>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</si>
  <si>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</si>
  <si>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</si>
  <si>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</si>
  <si>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</si>
  <si>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</si>
  <si>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</si>
  <si>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</si>
  <si>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</si>
  <si>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</si>
  <si>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</si>
  <si>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</si>
  <si>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</si>
  <si>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</si>
  <si>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</si>
  <si>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</si>
  <si>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</si>
  <si>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</si>
  <si>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</si>
  <si>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</si>
  <si>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</si>
  <si>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</si>
  <si>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</si>
  <si>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</si>
  <si>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</si>
  <si>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</si>
  <si>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</si>
  <si>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</si>
  <si>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</si>
  <si>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</si>
  <si>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</si>
  <si>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</si>
  <si>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</si>
  <si>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</si>
  <si>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</si>
  <si>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</si>
  <si>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</si>
  <si>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</si>
  <si>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</si>
  <si>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</si>
  <si>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</si>
  <si>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</si>
  <si>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</si>
  <si>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</si>
  <si>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</si>
  <si>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</si>
  <si>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</si>
  <si>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</si>
  <si>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</si>
  <si>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</si>
  <si>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</si>
  <si>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</si>
  <si>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</si>
  <si>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</si>
  <si>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</si>
  <si>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</si>
  <si>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</si>
  <si>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</si>
  <si>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</si>
  <si>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</si>
  <si>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</si>
  <si>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</si>
  <si>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</si>
  <si>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</si>
  <si>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</si>
  <si>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</si>
  <si>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</si>
  <si>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</si>
  <si>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</si>
  <si>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</si>
  <si>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</si>
  <si>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</si>
  <si>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</si>
  <si>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</si>
  <si>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</si>
  <si>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</si>
  <si>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</si>
  <si>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</si>
  <si>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</si>
  <si>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</si>
  <si>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</si>
  <si>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</si>
  <si>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</si>
  <si>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</si>
  <si>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</si>
  <si>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</si>
  <si>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</si>
  <si>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</si>
  <si>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</si>
  <si>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</si>
  <si>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</si>
  <si>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</si>
  <si>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</si>
  <si>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</si>
  <si>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</si>
  <si>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</si>
  <si>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</si>
  <si>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</si>
  <si>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</si>
  <si>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</si>
  <si>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</si>
  <si>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</si>
  <si>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</si>
  <si>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</si>
  <si>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</si>
  <si>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</si>
  <si>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</si>
  <si>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</si>
  <si>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</si>
  <si>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</si>
  <si>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</si>
  <si>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</si>
  <si>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</si>
  <si>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</si>
  <si>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</si>
  <si>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</si>
  <si>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</si>
  <si>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</si>
  <si>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</si>
  <si>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</si>
  <si>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</si>
  <si>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</si>
  <si>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</si>
  <si>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</si>
  <si>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</si>
  <si>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</si>
  <si>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</si>
  <si>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</si>
  <si>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</si>
  <si>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</si>
  <si>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</si>
  <si>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</si>
  <si>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</si>
  <si>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</si>
  <si>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</si>
  <si>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</si>
  <si>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</si>
  <si>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</si>
  <si>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</si>
  <si>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</si>
  <si>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</si>
  <si>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</si>
  <si>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</si>
  <si>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</si>
  <si>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</si>
  <si>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</si>
  <si>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</si>
  <si>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</si>
  <si>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</si>
  <si>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</si>
  <si>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</si>
  <si>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</si>
  <si>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</si>
  <si>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</si>
  <si>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</si>
  <si>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</si>
  <si>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</si>
  <si>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</si>
  <si>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</si>
  <si>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</si>
  <si>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</si>
  <si>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</si>
  <si>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</si>
  <si>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</si>
  <si>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</si>
  <si>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</si>
  <si>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</si>
  <si>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</si>
  <si>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</si>
  <si>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</si>
  <si>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</si>
  <si>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</si>
  <si>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</si>
  <si>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</si>
  <si>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</si>
  <si>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</si>
  <si>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</si>
  <si>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</si>
  <si>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</si>
  <si>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</si>
  <si>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</si>
  <si>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</si>
  <si>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</si>
  <si>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</si>
  <si>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</si>
  <si>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</si>
  <si>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</si>
  <si>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</si>
  <si>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</si>
  <si>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</si>
  <si>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</si>
  <si>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</si>
  <si>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</si>
  <si>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</si>
  <si>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</si>
  <si>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</si>
  <si>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</si>
  <si>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</si>
  <si>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</si>
  <si>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</si>
  <si>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</si>
  <si>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</si>
  <si>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</si>
  <si>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</si>
  <si>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</si>
  <si>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</si>
  <si>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</si>
  <si>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</si>
  <si>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</si>
  <si>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</si>
  <si>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</si>
  <si>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</si>
  <si>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</si>
  <si>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</si>
  <si>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</si>
  <si>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</si>
  <si>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</si>
  <si>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</si>
  <si>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</si>
  <si>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</si>
  <si>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</si>
  <si>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</si>
  <si>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</si>
  <si>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</si>
  <si>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</si>
  <si>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</si>
  <si>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</si>
  <si>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</si>
  <si>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</si>
  <si>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</si>
  <si>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</si>
  <si>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</si>
  <si>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</si>
  <si>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</si>
  <si>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</si>
  <si>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</si>
  <si>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</si>
  <si>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</si>
  <si>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</si>
  <si>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</si>
  <si>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</si>
  <si>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</si>
  <si>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</si>
  <si>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</si>
  <si>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</si>
  <si>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</si>
  <si>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</si>
  <si>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</si>
  <si>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</si>
  <si>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</si>
  <si>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</si>
  <si>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</si>
  <si>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</si>
  <si>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</si>
  <si>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</si>
  <si>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</si>
  <si>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</si>
  <si>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</si>
  <si>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</si>
  <si>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</si>
  <si>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</si>
  <si>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</si>
  <si>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</si>
  <si>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</si>
  <si>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</si>
  <si>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</si>
  <si>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</si>
  <si>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</si>
  <si>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</si>
  <si>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</si>
  <si>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</si>
  <si>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</si>
  <si>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</si>
  <si>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</si>
  <si>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</si>
  <si>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</si>
  <si>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</si>
  <si>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</si>
  <si>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</si>
  <si>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</si>
  <si>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</si>
  <si>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</si>
  <si>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</si>
  <si>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</si>
  <si>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</si>
  <si>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</si>
  <si>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</si>
  <si>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</si>
  <si>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</si>
  <si>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</si>
  <si>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</si>
  <si>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</si>
  <si>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</si>
  <si>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</si>
  <si>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</si>
  <si>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</si>
  <si>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</si>
  <si>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</si>
  <si>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</si>
  <si>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</si>
  <si>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</si>
  <si>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</si>
  <si>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</si>
  <si>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</si>
  <si>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</si>
  <si>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</si>
  <si>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</si>
  <si>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</si>
  <si>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</si>
  <si>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</si>
  <si>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</si>
  <si>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</si>
  <si>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</si>
  <si>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</si>
  <si>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</si>
  <si>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</si>
  <si>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</si>
  <si>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</si>
  <si>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</si>
  <si>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</si>
  <si>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</si>
  <si>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</si>
  <si>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</si>
  <si>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</si>
  <si>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</si>
  <si>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</si>
  <si>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</si>
  <si>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</si>
  <si>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</si>
  <si>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</si>
  <si>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</si>
  <si>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</si>
  <si>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</si>
  <si>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</si>
  <si>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</si>
  <si>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</si>
  <si>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</si>
  <si>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</si>
  <si>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</si>
  <si>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</si>
  <si>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</si>
  <si>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</si>
  <si>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</si>
  <si>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</si>
  <si>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县本级政府性基金预算收入</t>
  </si>
  <si>
    <t xml:space="preserve">   政府性基金补助收入</t>
  </si>
  <si>
    <t xml:space="preserve">     政府性基金上解收入</t>
  </si>
  <si>
    <t>2-4  2022年县本级政府性基金预算支出情况表</t>
  </si>
  <si>
    <t>县本级政府性基金支出</t>
  </si>
  <si>
    <t>2300401</t>
  </si>
  <si>
    <t xml:space="preserve">     政府性基金补助支出</t>
  </si>
  <si>
    <t>203308</t>
  </si>
  <si>
    <t>23011</t>
  </si>
  <si>
    <t xml:space="preserve">   地方政府专项债务转贷支出</t>
  </si>
  <si>
    <t>上年结转对应安排支出</t>
  </si>
  <si>
    <t>2-5  2022年沧源自治县县本级政府性基金支出表(县对下转移支付)</t>
  </si>
  <si>
    <t>2020年预算数</t>
  </si>
  <si>
    <t>本年支出小计</t>
  </si>
  <si>
    <t>2-5  2022年沧源佤族自治县本级政府性基金支出表(县对下转移支付)</t>
  </si>
  <si>
    <t>3-1  2022年沧源佤族自治县国有资本经营收入预算情况表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</si>
  <si>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</si>
  <si>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</si>
  <si>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</si>
  <si>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</si>
  <si>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</si>
  <si>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</si>
  <si>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</si>
  <si>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</si>
  <si>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</si>
  <si>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</si>
  <si>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</si>
  <si>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</si>
  <si>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</si>
  <si>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</si>
  <si>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</si>
  <si>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</si>
  <si>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</si>
  <si>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</si>
  <si>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</si>
  <si>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</si>
  <si>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</si>
  <si>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</si>
  <si>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</si>
  <si>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</si>
  <si>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</si>
  <si>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</si>
  <si>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</si>
  <si>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</si>
  <si>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</si>
  <si>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</si>
  <si>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</si>
  <si>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</si>
  <si>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</si>
  <si>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</si>
  <si>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</si>
  <si>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</si>
  <si>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</si>
  <si>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</si>
  <si>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3-2  2022年沧源佤族自治县国有资本经营支出预算情况表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</si>
  <si>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</si>
  <si>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</si>
  <si>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</si>
  <si>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</si>
  <si>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</si>
  <si>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</si>
  <si>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</si>
  <si>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</si>
  <si>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</si>
  <si>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</si>
  <si>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</si>
  <si>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</si>
  <si>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</si>
  <si>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</si>
  <si>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</si>
  <si>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</si>
  <si>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</si>
  <si>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</si>
  <si>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</si>
  <si>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</si>
  <si>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</si>
  <si>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</si>
  <si>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</si>
  <si>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</si>
  <si>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</si>
  <si>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</si>
  <si>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</si>
  <si>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</si>
  <si>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</si>
  <si>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</si>
  <si>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</si>
  <si>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</si>
  <si>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</si>
  <si>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</si>
  <si>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2022年县本级国有资本经营支出预算情况表</t>
  </si>
  <si>
    <t>项   目</t>
  </si>
  <si>
    <t xml:space="preserve">    "三供一业"移交补助支出</t>
  </si>
  <si>
    <t xml:space="preserve">   其他金融国有资本经营预算支出</t>
  </si>
  <si>
    <t>省本级国有资本经营支出</t>
  </si>
  <si>
    <t>3-5  2022年沧源佤族自治县本级国有资本经营预算转移支付表（分地区）</t>
  </si>
  <si>
    <t>地  区</t>
  </si>
  <si>
    <t>预算数</t>
  </si>
  <si>
    <t>合  计</t>
  </si>
  <si>
    <t>3-6  2022年沧源佤族自治县本级国有资本经营预算转移支付表（分项目）</t>
  </si>
  <si>
    <t>项目名称</t>
  </si>
  <si>
    <t>4-1  2022年沧源佤族自治县社会保险基金收入预算情况表</t>
  </si>
  <si>
    <t>项     目</t>
  </si>
  <si>
    <t>一、企业职工基本养老保险基金收入</t>
  </si>
  <si>
    <t xml:space="preserve">    其中：保险费收入</t>
  </si>
  <si>
    <t xml:space="preserve">          利息收入</t>
  </si>
  <si>
    <t xml:space="preserve">          财政补贴收入</t>
  </si>
  <si>
    <t xml:space="preserve">          转移收入</t>
  </si>
  <si>
    <t xml:space="preserve">         上级补助收入</t>
  </si>
  <si>
    <t>二、机关事业单位基本养老保险基金收入</t>
  </si>
  <si>
    <t>三、失业保险基金收入</t>
  </si>
  <si>
    <t>四、城镇职工基本医疗保险基金收入</t>
  </si>
  <si>
    <t>五、工伤保险基金收入</t>
  </si>
  <si>
    <t>六、城乡居民基本养老保险基金收入</t>
  </si>
  <si>
    <t xml:space="preserve">          委托投资收益</t>
  </si>
  <si>
    <t>七、居民基本医疗保险基金收入</t>
  </si>
  <si>
    <t>收入小计</t>
  </si>
  <si>
    <t xml:space="preserve">  其中：保险费收入</t>
  </si>
  <si>
    <t xml:space="preserve">        利息收入</t>
  </si>
  <si>
    <t xml:space="preserve">        财政补贴收入</t>
  </si>
  <si>
    <t>上年结余</t>
  </si>
  <si>
    <t>下级上解收入</t>
  </si>
  <si>
    <t>收入合计</t>
  </si>
  <si>
    <t>4-2  2022年沧源佤族自治县社会保险基金支出预算情况表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</si>
  <si>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</si>
  <si>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</si>
  <si>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</si>
  <si>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</si>
  <si>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</si>
  <si>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</si>
  <si>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</si>
  <si>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</si>
  <si>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</si>
  <si>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</si>
  <si>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</si>
  <si>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</si>
  <si>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</si>
  <si>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</si>
  <si>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2022年县本级社会保险基金收入预算情况表</t>
  </si>
  <si>
    <t>4-4  2022年县本级社会保险基金支出预算情况表</t>
  </si>
  <si>
    <t>5-1  沧源佤族自治县2021年地方政府债务限额及余额预算情况表</t>
  </si>
  <si>
    <t>地   区</t>
  </si>
  <si>
    <t>2021年债务限额</t>
  </si>
  <si>
    <t>2021年债务余额预计执行数</t>
  </si>
  <si>
    <t>一般债务</t>
  </si>
  <si>
    <t>专项债务</t>
  </si>
  <si>
    <t>公  式</t>
  </si>
  <si>
    <t>A=B+C</t>
  </si>
  <si>
    <t>B</t>
  </si>
  <si>
    <t>C</t>
  </si>
  <si>
    <t>D=E+F</t>
  </si>
  <si>
    <t>E</t>
  </si>
  <si>
    <t>F</t>
  </si>
  <si>
    <t>沧源佤族自治县</t>
  </si>
  <si>
    <t>注：1.本表反映上一年度本地区、本级及分地区地方政府债务限额及余额预计执行数。</t>
  </si>
  <si>
    <t xml:space="preserve">    2.本表由县级以上地方各级财政部门在本级人民代表大会批准预算后二十日内公开。</t>
  </si>
  <si>
    <t>5-2  沧源佤族自治县2021年地方政府一般债务余额情况表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</si>
  <si>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</si>
  <si>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</si>
  <si>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</si>
  <si>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</si>
  <si>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</si>
  <si>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</si>
  <si>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</si>
  <si>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</si>
  <si>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</si>
  <si>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</si>
  <si>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</si>
  <si>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</si>
  <si>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沧源佤族自治县本级2021年地方政府一般债务余额情况表</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</si>
  <si>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</si>
  <si>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沧源佤族自治县2021年地方政府专项债务余额情况表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</si>
  <si>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</si>
  <si>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</si>
  <si>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</si>
  <si>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</si>
  <si>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</si>
  <si>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</si>
  <si>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</si>
  <si>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</si>
  <si>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沧源佤族自治县本级2021年地方政府专项债务余额情况表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</si>
  <si>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</si>
  <si>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沧源佤族自治县地方政府债券发行及还本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</si>
  <si>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</si>
  <si>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</si>
  <si>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</si>
  <si>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</si>
  <si>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</si>
  <si>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</si>
  <si>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</si>
  <si>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</si>
  <si>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</si>
  <si>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</si>
  <si>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</si>
  <si>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</si>
  <si>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</si>
  <si>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</si>
  <si>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</si>
  <si>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</si>
  <si>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</si>
  <si>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</si>
  <si>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</si>
  <si>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</si>
  <si>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</si>
  <si>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</si>
  <si>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</si>
  <si>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</si>
  <si>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</si>
  <si>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</si>
  <si>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</si>
  <si>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</si>
  <si>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</si>
  <si>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</si>
  <si>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</si>
  <si>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沧源佤族自治县2022年地方政府债务限额提前下达情况表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</si>
  <si>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</si>
  <si>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</si>
  <si>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</si>
  <si>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</si>
  <si>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</si>
  <si>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</si>
  <si>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沧源佤族自治县2022年年初新增地方政府债券资金安排表</t>
  </si>
  <si>
    <t>序号</t>
  </si>
  <si>
    <t>项目类型</t>
  </si>
  <si>
    <t>项目主管部门</t>
  </si>
  <si>
    <t>债券性质</t>
  </si>
  <si>
    <t>债券规模</t>
  </si>
  <si>
    <t>临沧边境经济合作区永和园区产业园基础设施建设项目</t>
  </si>
  <si>
    <t>产业园区基础设施</t>
  </si>
  <si>
    <t>沧源佤族自治县住房和城乡建设局</t>
  </si>
  <si>
    <t>专项债券</t>
  </si>
  <si>
    <t>注：本表反映本级当年提前下达的新增地方政府债券资金使用安排，由县级以上地方各级财政部门在本级人民代表大会批准预算后二十日内公开。</t>
  </si>
  <si>
    <t>6-1   2022年县级重大政策和重点项目绩效目标表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</si>
  <si>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</si>
  <si>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</si>
  <si>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</si>
  <si>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</si>
  <si>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</si>
  <si>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</si>
  <si>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</si>
  <si>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</si>
  <si>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</si>
  <si>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</si>
  <si>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建设云上陆港、云中慧谷、污水处理站、配套建设园区内停车场900个、充电桩100个改善当地居民生产生活条件，促进农业增长、农民增收、沧源经济生活进一步发展。</t>
  </si>
  <si>
    <t>产出指标</t>
  </si>
  <si>
    <t>数量指标</t>
  </si>
  <si>
    <t>建设面积</t>
  </si>
  <si>
    <t>=</t>
  </si>
  <si>
    <t>257615.69㎡</t>
  </si>
  <si>
    <t>建设云上陆港、云中慧谷、污水处理站、配套建设园区内停车场900个、充电桩100个</t>
  </si>
  <si>
    <t>根据《财政部关于印发&lt;地方政府专项债券项目资金绩效管理办法&gt;的》</t>
  </si>
  <si>
    <t>投资完成率</t>
  </si>
  <si>
    <t>100％</t>
  </si>
  <si>
    <t>建设云上陆港、云中慧谷、污水处理站、配套建设园区内停车场900个、充电桩101个</t>
  </si>
  <si>
    <t>资金使用率</t>
  </si>
  <si>
    <t>建设云上陆港、云中慧谷、污水处理站、配套建设园区内停车场900个、充电桩102个</t>
  </si>
  <si>
    <t>质量指标</t>
  </si>
  <si>
    <t>质量达标率</t>
  </si>
  <si>
    <t>建设云上陆港、云中慧谷、污水处理站、配套建设园区内停车场900个、充电桩103个</t>
  </si>
  <si>
    <t>时效指标</t>
  </si>
  <si>
    <t>工程时效</t>
  </si>
  <si>
    <t>2022年-2024年</t>
  </si>
  <si>
    <t>建设云上陆港、云中慧谷、污水处理站、配套建设园区内停车场900个、充电桩104个</t>
  </si>
  <si>
    <t>效益指标</t>
  </si>
  <si>
    <t>经济效益指标</t>
  </si>
  <si>
    <t>项目总投资收益率</t>
  </si>
  <si>
    <t>&gt;=</t>
  </si>
  <si>
    <t>70％</t>
  </si>
  <si>
    <t>社会效益指标</t>
  </si>
  <si>
    <t>增加就业岗位数</t>
  </si>
  <si>
    <t>50人</t>
  </si>
  <si>
    <t>建设云上陆港、云中慧谷、污水处理站、配套建设园区内停车场900个、充电桩105个</t>
  </si>
  <si>
    <t>受益群众</t>
  </si>
  <si>
    <t>100000</t>
  </si>
  <si>
    <t>建设云上陆港、云中慧谷、污水处理站、配套建设园区内停车场900个、充电桩106个</t>
  </si>
  <si>
    <t>生态效益指标</t>
  </si>
  <si>
    <t>环保通过率</t>
  </si>
  <si>
    <t>建设云上陆港、云中慧谷、污水处理站、配套建设园区内停车场900个、充电桩107个</t>
  </si>
  <si>
    <t>可持续影响指标</t>
  </si>
  <si>
    <t>工程设计使用年限</t>
  </si>
  <si>
    <t>30年</t>
  </si>
  <si>
    <t>建设云上陆港、云中慧谷、污水处理站、配套建设园区内停车场900个、充电桩108个</t>
  </si>
  <si>
    <t>偿债能力</t>
  </si>
  <si>
    <t>112％</t>
  </si>
  <si>
    <t>建设云上陆港、云中慧谷、污水处理站、配套建设园区内停车场900个、充电桩109个</t>
  </si>
  <si>
    <t>满意度指标</t>
  </si>
  <si>
    <t>服务对象满意度指标</t>
  </si>
  <si>
    <t>项目区周边人员、从业人员对各类项目的满意度</t>
  </si>
  <si>
    <t>90</t>
  </si>
  <si>
    <t>临沧边境经济合作区沧源永和园区产业园供水工程</t>
  </si>
  <si>
    <t>新建永和园区自来水厂一座，设计规模5000立方米/d；新建浮船式取水泵站一座，设计规模为15000立方米/d；新建东丁水库至永和园区自来水厂输水管网2条并排布置，长度35km，总长度70km，采用球墨铸铁管，管径DN450；新建中间提升泵站3座。</t>
  </si>
  <si>
    <t>水厂建设规模</t>
  </si>
  <si>
    <t>5000立方米/d</t>
  </si>
  <si>
    <t>永和园区供水工程</t>
  </si>
  <si>
    <t>沧发改复[2021]68号</t>
  </si>
  <si>
    <t>浮船式取水泵站一座</t>
  </si>
  <si>
    <t>15000立方米/d</t>
  </si>
  <si>
    <t>东丁水库至永和园区自来水厂输水管网</t>
  </si>
  <si>
    <t>2条</t>
  </si>
  <si>
    <t>中间提升泵站</t>
  </si>
  <si>
    <t>3座</t>
  </si>
  <si>
    <t>2022年-2023年</t>
  </si>
  <si>
    <t>30000</t>
  </si>
  <si>
    <t>带动当地经济发展</t>
  </si>
  <si>
    <t>90％</t>
  </si>
  <si>
    <t>项目区周边人员的满意度</t>
  </si>
  <si>
    <t>95％</t>
  </si>
  <si>
    <t>沧源佤族自治县交通运输局</t>
  </si>
  <si>
    <t>2022年农村公路养护县级补助资金</t>
  </si>
  <si>
    <t>对全县农村公路1947.415公里进行日常养护、小修保养和中修工程进行修复。</t>
  </si>
  <si>
    <t>县道养护里程</t>
  </si>
  <si>
    <t>339.155公里</t>
  </si>
  <si>
    <t>完成县道养护里程339.155公里，完成乡道养护里程1078.447公里，完成村道养护里程529.813公里，完成农村公路大桥特大桥养护2座。</t>
  </si>
  <si>
    <t>根据每年农村公路养护年报以及《云南省农村公路养护管理办法》</t>
  </si>
  <si>
    <t>乡道养护里程</t>
  </si>
  <si>
    <t>1078.447公里</t>
  </si>
  <si>
    <t>村道养护里程</t>
  </si>
  <si>
    <t>529.813公里</t>
  </si>
  <si>
    <t>农村公路大桥特大桥养护</t>
  </si>
  <si>
    <t>2</t>
  </si>
  <si>
    <t>农村公路养护优良路率</t>
  </si>
  <si>
    <t>增加了群众行车出行安全</t>
  </si>
  <si>
    <t>80</t>
  </si>
  <si>
    <t>公路沿线绿化率</t>
  </si>
  <si>
    <t>受益贫困人口满意度</t>
  </si>
  <si>
    <t>沧源佤族自治县农业农村局</t>
  </si>
  <si>
    <t>2021年农业保险专项资金</t>
  </si>
  <si>
    <t>完成农业保险投保（水稻23000亩、玉米130000亩、甘蔗120000亩、橡胶55000亩、能繁母猪保险10000头），愿保尽保率达100%，保障受灾农户的生产和生活</t>
  </si>
  <si>
    <t>完成水稻农业保险投保面积</t>
  </si>
  <si>
    <t>23000亩</t>
  </si>
  <si>
    <t>完成水稻农业保险投保面积20000亩</t>
  </si>
  <si>
    <t xml:space="preserve">根据临农发〔2019〕183号 关于印发临沧市2019-2020年度政策性水稻、玉米、油菜、橡胶、甘蔗、能繁母猪、育肥猪、小麦、马铃薯等农业保险工作实施方案的通知 </t>
  </si>
  <si>
    <t>完成玉米农业保险投保面积</t>
  </si>
  <si>
    <t>130000亩</t>
  </si>
  <si>
    <t>完成玉米农业保险投保面积110000亩</t>
  </si>
  <si>
    <t>完成甘蔗农业保险投保面积</t>
  </si>
  <si>
    <t>120000亩</t>
  </si>
  <si>
    <t>完成甘蔗农业保险投保面积148000亩</t>
  </si>
  <si>
    <t>完成橡胶农业保险投保面积</t>
  </si>
  <si>
    <t>55000亩</t>
  </si>
  <si>
    <t>完成橡胶农业保险投保面积50000亩</t>
  </si>
  <si>
    <t>完成能繁母猪农业保险投保头数</t>
  </si>
  <si>
    <t>10000头</t>
  </si>
  <si>
    <t>完成能繁母猪农业保险投保头数15000头</t>
  </si>
  <si>
    <t>农业保险投保率</t>
  </si>
  <si>
    <t>90%</t>
  </si>
  <si>
    <t>农业保险投保率达90%以上</t>
  </si>
  <si>
    <t>项目完成及时率</t>
  </si>
  <si>
    <t>项目完成及时率在90%以上</t>
  </si>
  <si>
    <t>成本指标</t>
  </si>
  <si>
    <t>水稻农业保险县级配套标准</t>
  </si>
  <si>
    <t>4.05元/亩</t>
  </si>
  <si>
    <t>水稻农业保险县级配套标准4.05元/亩</t>
  </si>
  <si>
    <t>玉米农业保险县级配套标准</t>
  </si>
  <si>
    <t>2.7元/亩</t>
  </si>
  <si>
    <t>玉米农业保险县级配套标准2.7元/亩</t>
  </si>
  <si>
    <t>甘蔗农业保险县级配套标准</t>
  </si>
  <si>
    <t>4.2元/亩</t>
  </si>
  <si>
    <t>甘蔗农业保险县级配套标准4.2元/亩</t>
  </si>
  <si>
    <t>橡胶农业保险县级配套标准</t>
  </si>
  <si>
    <t>4.6元/亩</t>
  </si>
  <si>
    <t>橡胶农业保险县级配套标准4.6元/亩</t>
  </si>
  <si>
    <t>能繁母猪农业保险县级配套标准</t>
  </si>
  <si>
    <t>6.135元/头</t>
  </si>
  <si>
    <t>能繁母猪农业保险县级配套标准6.14元/头</t>
  </si>
  <si>
    <t>愿保尽保，防范和化解大灾风险，保障农户的生产生活。</t>
  </si>
  <si>
    <t>保障农户的生产生活</t>
  </si>
  <si>
    <t>稳定粮食播种面积和畜牧业发展，确保农业生产安全。</t>
  </si>
  <si>
    <t>农业产值持续增长</t>
  </si>
  <si>
    <t>投保农户及经营组织满意度</t>
  </si>
  <si>
    <t>投保农户及经营组织满意度在90%以上</t>
  </si>
  <si>
    <t>财政代编专款</t>
  </si>
  <si>
    <t>城乡居民基本养老保险</t>
  </si>
  <si>
    <t>在全县推广城乡居民基本养老保险政策，提高我县参保续保质量，准确把握城乡居民基本养老保险制度的实施，更好保障城乡居民的老年基本生活。2022年度计划完成参保数89005人，其中领取养老金待遇：65周岁以下6678人，65周岁以上12762人，县级投入资金297.38万元。</t>
  </si>
  <si>
    <t>完成参保缴费目标</t>
  </si>
  <si>
    <t>95%</t>
  </si>
  <si>
    <t>完成任务数比例</t>
  </si>
  <si>
    <t>根据《沧源佤族自治县城乡居民养老保险实施细则》（沧政发【2014】228号文）执行</t>
  </si>
  <si>
    <t>对城乡居民养老保险政策的知晓率</t>
  </si>
  <si>
    <t>100%</t>
  </si>
  <si>
    <t>对政策知晓率</t>
  </si>
  <si>
    <t>对城乡居民养老保险的满意度</t>
  </si>
  <si>
    <t>对政策的满意度</t>
  </si>
  <si>
    <t>沧源佤族自治县民政局</t>
  </si>
  <si>
    <t>农村最低生活保障</t>
  </si>
  <si>
    <t>实施好社会救助政策，将符合农村居民最低生活保障条件的农村居民困难家庭纳入农村居民最低生活保障范围，切实保障好农村困难居民群众的基本生活，发挥保民生、保稳定、促和谐的兜底保障功能作用，促进沧源经济社会的和谐稳定发展。</t>
  </si>
  <si>
    <t xml:space="preserve">农村低保发放人数（按年）
</t>
  </si>
  <si>
    <t>20452人</t>
  </si>
  <si>
    <t>完成20452人享受农村低保人资金保障救助</t>
  </si>
  <si>
    <t>云政办发[2019]42号</t>
  </si>
  <si>
    <t>农村低保保障标准</t>
  </si>
  <si>
    <t>实效指标</t>
  </si>
  <si>
    <t>按月发放补助资金</t>
  </si>
  <si>
    <t>实行“社银一体化”系统发放率</t>
  </si>
  <si>
    <t>提高农村低保保障对象收入20452人/年</t>
  </si>
  <si>
    <t>536.75万元</t>
  </si>
  <si>
    <t>缓解困难群众的基本生活</t>
  </si>
  <si>
    <t>政策知晓率</t>
  </si>
  <si>
    <t>对社会、经济发展可持续影响</t>
  </si>
  <si>
    <t>农村低保受助对象满意度</t>
  </si>
  <si>
    <t>各乡（镇）满意度</t>
  </si>
  <si>
    <t>各村（社区）满意度</t>
  </si>
  <si>
    <t>城市最低生活保障</t>
  </si>
  <si>
    <t>实施好社会救助政策，将符合城市居民最低生活保障条件的城市居民困难家庭纳入城市居民最低生活保障范围，切实保障好城市困难居民群众的基本生活，发挥保民生、保稳定、促和谐的兜底保障功能作用，促进沧源经济社会的和谐稳定发展。</t>
  </si>
  <si>
    <t xml:space="preserve">城市低保发放人数（按年）
</t>
  </si>
  <si>
    <t>909人</t>
  </si>
  <si>
    <t>完成909人享受城市低保人资金保障救助</t>
  </si>
  <si>
    <t>云民发[2020]35号</t>
  </si>
  <si>
    <t>城市低保保障标准</t>
  </si>
  <si>
    <t>临民联发[2020]24号</t>
  </si>
  <si>
    <t>临民发[2019]53号</t>
  </si>
  <si>
    <t>云民社救[2019]23号</t>
  </si>
  <si>
    <t>提高城市低保保障对象收入909人（按年）</t>
  </si>
  <si>
    <t>保障好城乡困难居民群众的基本生活，发挥保民生、保稳定、促和谐的兜底保障功能作用。</t>
  </si>
  <si>
    <t>不断完善</t>
  </si>
  <si>
    <t>城市低保受助对象满意度</t>
  </si>
  <si>
    <t>高龄补贴</t>
  </si>
  <si>
    <t>做好一年一审核精准施救，着力保障老年人合法权益，积极营造尊老、敬老、爱老、助老的良好社会氛围，努力推进我县民政养老工作的健康发展。</t>
  </si>
  <si>
    <t>高龄老年人救助率</t>
  </si>
  <si>
    <t>完成全县2868人高龄补贴发放</t>
  </si>
  <si>
    <t>临老办发〔2017〕20号</t>
  </si>
  <si>
    <t>高龄老年人人数</t>
  </si>
  <si>
    <t xml:space="preserve">临财社发〔2015〕150号 临老办发〔2017〕20号 </t>
  </si>
  <si>
    <t>按年发放高龄老年人保健（长寿）补助资金率</t>
  </si>
  <si>
    <t>社会效益
指标</t>
  </si>
  <si>
    <t>保障老年人合法权益，促进全县高龄老人年收入增加</t>
  </si>
  <si>
    <t>服务对象
满意度指标</t>
  </si>
  <si>
    <t>受益高龄老年人满意度</t>
  </si>
  <si>
    <t>6-2  重点工作情况解释说明汇总表</t>
  </si>
  <si>
    <t>重点工作</t>
  </si>
  <si>
    <t>2022年工作重点及工作情况</t>
  </si>
  <si>
    <t>密切关注国家政策导向，及时掌握国家政策扶持重点，抓住深化供给侧结构性改革、乡村振兴战略机遇，进一步拓宽争资金、争项目、争政策空间，调整项目“存量”，挖掘项目“增量”，多渠道向上级反映我县的困难和实际情况，努力为我县经济发展争取更多的转移支付资金和财税优惠政策，重点在基础设施建设、民生工程、财源建设等方面争取上级支持，形成长期稳定的政策效应，促进社会各项事业协调发展，真正把上级扶持政策转化为对我县的项目和资金支持，增强财政保障能力。</t>
  </si>
  <si>
    <t>举借债务</t>
  </si>
  <si>
    <t>完善债务动态监管分析机制，严格规范融资平台举债行为，将债务规模压缩在可控范围内；核定政府债务限额范围，确保已举债按期还本付息，严防政府债务风险。上级核定我县2021年地方政府性债务限额196,131万元，其中：一般债务71,657万元、专项债务124,474万元。2021年末我县政府债务余额175,410.07万元，一般债务53,300.07万元，专项债务122,110万元；2022年继续将我县政府性债务余额控制在债务限额以内。积极向上争取再融资债券资金及新增债券资金支持在建重大项目建设。</t>
  </si>
  <si>
    <t>预算绩效</t>
  </si>
  <si>
    <t>一是要进一步改进工作方式，逐步形成财政部门牵头，各预算部门重点参与的预算绩效管理体系，要在年初预算时对项目资金做好预算绩效编审工作，由财政部门归口管理股室严格把关，做到绩效目标与预算编制同步申报、审核、批复，发挥绩效目标的先导性作用。二是落实预算执行中绩效目标跟踪监控管理，年度中期对绩效目标执行情况进行分析，及时调整低绩效、无绩效项目预算资金。推进绩效跟踪与绩效目标管理和绩效评价的有机衔接，逐步形成完整的绩效管理体系。三是强化绩效评价工作，不断扩大绩效评价重点和领域。四是2022年，根据中华人民共和国预算法和深化财税体制改革要求，继续举办县级预算部门、乡镇的专题培训班，加强县财政局和县级预算部门及乡镇预算单位的沟通与交流，进一步统一思想、明确任务、掌握方法、提高素质，增强预算绩效管理人员的业务操作水平，培育绩效管理文化。五是要继续加大宣传力度，大力倡导绩效管理理念，积极培育绩效管理文化，扩大预算绩效管理的社会影响，有效引导社会各界主动了解绩效管理、支持绩效管理，努力营造良好的工作氛围。</t>
  </si>
  <si>
    <t>财政改革</t>
  </si>
  <si>
    <t>一是建立全面规范、公开透明的现代预算制度。使预算编制科学完整、预算执行规范有效、预算监督公开透明。二是积极探索县乡财政管理体制改革。充分调动乡镇当家理财积极性，不断壮大乡镇财力，促进县域经济发展。三是全面实施预算绩效管理。加快构建全方位、全过程、全覆盖的预算绩效管理体系，建立和完善预算绩效管理制度。四是继续深化财政信息公开。加大预决算公开力度。五是完善财政资金监管机制。健全完善专项监督和日常监管相结合的财政监督机制，保障财政资金安全。六是继续深化国资监管改革。进一步完善国资监管体制，积极推进混合所有制改革，充分发挥国有资产效益。</t>
  </si>
</sst>
</file>

<file path=xl/styles.xml><?xml version="1.0" encoding="utf-8"?>
<styleSheet xmlns="http://schemas.openxmlformats.org/spreadsheetml/2006/main">
  <numFmts count="32">
    <numFmt numFmtId="42" formatCode="_ &quot;￥&quot;* #,##0_ ;_ &quot;￥&quot;* \-#,##0_ ;_ &quot;￥&quot;* &quot;-&quot;_ ;_ @_ "/>
    <numFmt numFmtId="43" formatCode="_ * #,##0.00_ ;_ * \-#,##0.00_ ;_ * &quot;-&quot;??_ ;_ @_ "/>
    <numFmt numFmtId="41" formatCode="_ * #,##0_ ;_ * \-#,##0_ ;_ * &quot;-&quot;_ ;_ @_ "/>
    <numFmt numFmtId="176" formatCode="#\ ??/??"/>
    <numFmt numFmtId="44" formatCode="_ &quot;￥&quot;* #,##0.00_ ;_ &quot;￥&quot;* \-#,##0.00_ ;_ &quot;￥&quot;* &quot;-&quot;??_ ;_ @_ "/>
    <numFmt numFmtId="177" formatCode="0.00_ "/>
    <numFmt numFmtId="178" formatCode="#,##0.000000"/>
    <numFmt numFmtId="179" formatCode="_(&quot;$&quot;* #,##0_);_(&quot;$&quot;* \(#,##0\);_(&quot;$&quot;* &quot;-&quot;_);_(@_)"/>
    <numFmt numFmtId="180" formatCode="#,##0.00_);[Red]\(#,##0.00\)"/>
    <numFmt numFmtId="181" formatCode="0.0%"/>
    <numFmt numFmtId="182" formatCode="#,##0.0_);\(#,##0.0\)"/>
    <numFmt numFmtId="183" formatCode="yy\.mm\.dd"/>
    <numFmt numFmtId="184" formatCode="#,##0;\(#,##0\)"/>
    <numFmt numFmtId="185" formatCode="_-&quot;$&quot;\ * #,##0_-;_-&quot;$&quot;\ * #,##0\-;_-&quot;$&quot;\ * &quot;-&quot;_-;_-@_-"/>
    <numFmt numFmtId="186" formatCode="_(* #,##0.00_);_(* \(#,##0.00\);_(* &quot;-&quot;??_);_(@_)"/>
    <numFmt numFmtId="187" formatCode="_-* #,##0.00_-;\-* #,##0.00_-;_-* &quot;-&quot;??_-;_-@_-"/>
    <numFmt numFmtId="188" formatCode="_-* #,##0_-;\-* #,##0_-;_-* &quot;-&quot;_-;_-@_-"/>
    <numFmt numFmtId="189" formatCode="&quot;$&quot;\ #,##0_-;[Red]&quot;$&quot;\ #,##0\-"/>
    <numFmt numFmtId="190" formatCode="0\.0,&quot;0&quot;"/>
    <numFmt numFmtId="191" formatCode="_(&quot;$&quot;* #,##0.00_);_(&quot;$&quot;* \(#,##0.00\);_(&quot;$&quot;* &quot;-&quot;??_);_(@_)"/>
    <numFmt numFmtId="192" formatCode="&quot;$&quot;\ #,##0.00_-;[Red]&quot;$&quot;\ #,##0.00\-"/>
    <numFmt numFmtId="193" formatCode="\$#,##0.00;\(\$#,##0.00\)"/>
    <numFmt numFmtId="194" formatCode="0_ "/>
    <numFmt numFmtId="195" formatCode="_ * #,##0_ ;_ * \-#,##0_ ;_ * &quot;-&quot;??_ ;_ @_ "/>
    <numFmt numFmtId="196" formatCode="#,##0_ ;[Red]\-#,##0\ "/>
    <numFmt numFmtId="197" formatCode="&quot;$&quot;#,##0_);[Red]\(&quot;$&quot;#,##0\)"/>
    <numFmt numFmtId="198" formatCode="0.0"/>
    <numFmt numFmtId="199" formatCode="_(* #,##0_);_(* \(#,##0\);_(* &quot;-&quot;_);_(@_)"/>
    <numFmt numFmtId="200" formatCode="_-&quot;$&quot;\ * #,##0.00_-;_-&quot;$&quot;\ * #,##0.00\-;_-&quot;$&quot;\ * &quot;-&quot;??_-;_-@_-"/>
    <numFmt numFmtId="201" formatCode="#,##0_ "/>
    <numFmt numFmtId="202" formatCode="\$#,##0;\(\$#,##0\)"/>
    <numFmt numFmtId="203" formatCode="&quot;$&quot;#,##0.00_);[Red]\(&quot;$&quot;#,##0.00\)"/>
  </numFmts>
  <fonts count="137">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name val="宋体"/>
      <charset val="134"/>
      <scheme val="minor"/>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b/>
      <sz val="20"/>
      <name val="方正小标宋简体"/>
      <charset val="134"/>
    </font>
    <font>
      <sz val="14"/>
      <name val="MS Serif"/>
      <charset val="134"/>
    </font>
    <font>
      <sz val="11"/>
      <name val="宋体"/>
      <charset val="134"/>
    </font>
    <font>
      <sz val="14"/>
      <name val="宋体"/>
      <charset val="134"/>
      <scheme val="minor"/>
    </font>
    <font>
      <sz val="14"/>
      <name val="Times New Roman"/>
      <charset val="134"/>
    </font>
    <font>
      <sz val="20"/>
      <color rgb="FF000000"/>
      <name val="方正小标宋简体"/>
      <charset val="134"/>
    </font>
    <font>
      <b/>
      <sz val="12"/>
      <name val="宋体"/>
      <charset val="134"/>
    </font>
    <font>
      <sz val="18"/>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sz val="18"/>
      <color indexed="8"/>
      <name val="宋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26"/>
      <name val="方正小标宋简体"/>
      <charset val="134"/>
    </font>
    <font>
      <b/>
      <sz val="14"/>
      <color rgb="FF000000"/>
      <name val="Times New Roman"/>
      <charset val="134"/>
    </font>
    <font>
      <b/>
      <sz val="14"/>
      <color rgb="FF000000"/>
      <name val="宋体"/>
      <charset val="134"/>
    </font>
    <font>
      <sz val="14"/>
      <color rgb="FF000000"/>
      <name val="Times New Roman"/>
      <charset val="134"/>
    </font>
    <font>
      <sz val="14"/>
      <color indexed="10"/>
      <name val="宋体"/>
      <charset val="134"/>
    </font>
    <font>
      <sz val="12"/>
      <color rgb="FFFF0000"/>
      <name val="宋体"/>
      <charset val="134"/>
    </font>
    <font>
      <sz val="12"/>
      <name val="方正黑体_GBK"/>
      <charset val="134"/>
    </font>
    <font>
      <u/>
      <sz val="11"/>
      <color rgb="FF800080"/>
      <name val="宋体"/>
      <charset val="0"/>
      <scheme val="minor"/>
    </font>
    <font>
      <sz val="11"/>
      <color indexed="9"/>
      <name val="宋体"/>
      <charset val="134"/>
    </font>
    <font>
      <b/>
      <sz val="13"/>
      <color indexed="56"/>
      <name val="宋体"/>
      <charset val="134"/>
    </font>
    <font>
      <sz val="11"/>
      <color theme="0"/>
      <name val="宋体"/>
      <charset val="0"/>
      <scheme val="minor"/>
    </font>
    <font>
      <sz val="12"/>
      <color indexed="9"/>
      <name val="宋体"/>
      <charset val="134"/>
    </font>
    <font>
      <b/>
      <sz val="11"/>
      <color indexed="8"/>
      <name val="宋体"/>
      <charset val="134"/>
    </font>
    <font>
      <b/>
      <sz val="11"/>
      <color indexed="56"/>
      <name val="宋体"/>
      <charset val="134"/>
    </font>
    <font>
      <sz val="10"/>
      <name val="Geneva"/>
      <charset val="134"/>
    </font>
    <font>
      <sz val="10"/>
      <name val="Arial"/>
      <charset val="134"/>
    </font>
    <font>
      <b/>
      <sz val="15"/>
      <color indexed="56"/>
      <name val="宋体"/>
      <charset val="134"/>
    </font>
    <font>
      <sz val="10"/>
      <name val="楷体"/>
      <charset val="134"/>
    </font>
    <font>
      <b/>
      <sz val="15"/>
      <color indexed="54"/>
      <name val="宋体"/>
      <charset val="134"/>
    </font>
    <font>
      <sz val="11"/>
      <color indexed="60"/>
      <name val="宋体"/>
      <charset val="134"/>
    </font>
    <font>
      <sz val="11"/>
      <color indexed="17"/>
      <name val="宋体"/>
      <charset val="134"/>
    </font>
    <font>
      <sz val="11"/>
      <color theme="1"/>
      <name val="宋体"/>
      <charset val="0"/>
      <scheme val="minor"/>
    </font>
    <font>
      <b/>
      <sz val="18"/>
      <color indexed="62"/>
      <name val="宋体"/>
      <charset val="134"/>
    </font>
    <font>
      <sz val="11"/>
      <color rgb="FF3F3F76"/>
      <name val="宋体"/>
      <charset val="0"/>
      <scheme val="minor"/>
    </font>
    <font>
      <sz val="8"/>
      <name val="Times New Roman"/>
      <charset val="134"/>
    </font>
    <font>
      <sz val="12"/>
      <name val="Times New Roman"/>
      <charset val="134"/>
    </font>
    <font>
      <b/>
      <sz val="11"/>
      <color theme="3"/>
      <name val="宋体"/>
      <charset val="134"/>
      <scheme val="minor"/>
    </font>
    <font>
      <b/>
      <sz val="15"/>
      <color theme="3"/>
      <name val="宋体"/>
      <charset val="134"/>
      <scheme val="minor"/>
    </font>
    <font>
      <sz val="11"/>
      <color rgb="FF9C0006"/>
      <name val="宋体"/>
      <charset val="0"/>
      <scheme val="minor"/>
    </font>
    <font>
      <sz val="11"/>
      <color indexed="20"/>
      <name val="宋体"/>
      <charset val="134"/>
    </font>
    <font>
      <sz val="8"/>
      <name val="Arial"/>
      <charset val="134"/>
    </font>
    <font>
      <b/>
      <sz val="14"/>
      <name val="楷体"/>
      <charset val="134"/>
    </font>
    <font>
      <sz val="12"/>
      <color indexed="16"/>
      <name val="宋体"/>
      <charset val="134"/>
    </font>
    <font>
      <sz val="11"/>
      <color rgb="FF00610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0"/>
      <name val="MS Sans Serif"/>
      <charset val="134"/>
    </font>
    <font>
      <sz val="11"/>
      <color rgb="FFFA7D00"/>
      <name val="宋体"/>
      <charset val="0"/>
      <scheme val="minor"/>
    </font>
    <font>
      <sz val="11"/>
      <color rgb="FF9C6500"/>
      <name val="宋体"/>
      <charset val="0"/>
      <scheme val="minor"/>
    </font>
    <font>
      <b/>
      <sz val="11"/>
      <color indexed="63"/>
      <name val="宋体"/>
      <charset val="134"/>
    </font>
    <font>
      <b/>
      <sz val="12"/>
      <name val="Arial"/>
      <charset val="134"/>
    </font>
    <font>
      <sz val="12"/>
      <color indexed="17"/>
      <name val="宋体"/>
      <charset val="134"/>
    </font>
    <font>
      <sz val="10"/>
      <name val="Helv"/>
      <charset val="134"/>
    </font>
    <font>
      <u/>
      <sz val="12"/>
      <color indexed="12"/>
      <name val="宋体"/>
      <charset val="134"/>
    </font>
    <font>
      <sz val="7"/>
      <name val="Small Fonts"/>
      <charset val="134"/>
    </font>
    <font>
      <b/>
      <sz val="8"/>
      <color indexed="9"/>
      <name val="宋体"/>
      <charset val="134"/>
    </font>
    <font>
      <sz val="12"/>
      <name val="Helv"/>
      <charset val="134"/>
    </font>
    <font>
      <sz val="12"/>
      <color indexed="9"/>
      <name val="Helv"/>
      <charset val="134"/>
    </font>
    <font>
      <sz val="9"/>
      <name val="微软雅黑"/>
      <charset val="134"/>
    </font>
    <font>
      <b/>
      <sz val="10"/>
      <name val="Tms Rmn"/>
      <charset val="134"/>
    </font>
    <font>
      <sz val="10"/>
      <name val="MS Sans Serif"/>
      <charset val="134"/>
    </font>
    <font>
      <sz val="10"/>
      <name val="Times New Roman"/>
      <charset val="134"/>
    </font>
    <font>
      <b/>
      <sz val="13"/>
      <color indexed="54"/>
      <name val="宋体"/>
      <charset val="134"/>
    </font>
    <font>
      <sz val="10"/>
      <name val="仿宋_GB2312"/>
      <charset val="134"/>
    </font>
    <font>
      <b/>
      <sz val="18"/>
      <color indexed="56"/>
      <name val="宋体"/>
      <charset val="134"/>
    </font>
    <font>
      <b/>
      <sz val="12"/>
      <color indexed="8"/>
      <name val="宋体"/>
      <charset val="134"/>
    </font>
    <font>
      <b/>
      <sz val="10"/>
      <color indexed="9"/>
      <name val="宋体"/>
      <charset val="134"/>
    </font>
    <font>
      <sz val="11"/>
      <color indexed="62"/>
      <name val="宋体"/>
      <charset val="134"/>
    </font>
    <font>
      <sz val="9"/>
      <name val="宋体"/>
      <charset val="134"/>
    </font>
    <font>
      <b/>
      <sz val="9"/>
      <name val="Arial"/>
      <charset val="134"/>
    </font>
    <font>
      <sz val="10"/>
      <color indexed="8"/>
      <name val="MS Sans Serif"/>
      <charset val="134"/>
    </font>
    <font>
      <b/>
      <sz val="11"/>
      <color indexed="54"/>
      <name val="宋体"/>
      <charset val="134"/>
    </font>
    <font>
      <b/>
      <sz val="18"/>
      <color indexed="54"/>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theme="9" tint="0.399975585192419"/>
        <bgColor indexed="64"/>
      </patternFill>
    </fill>
    <fill>
      <patternFill patternType="solid">
        <fgColor indexed="54"/>
        <bgColor indexed="64"/>
      </patternFill>
    </fill>
    <fill>
      <patternFill patternType="solid">
        <fgColor indexed="26"/>
        <bgColor indexed="64"/>
      </patternFill>
    </fill>
    <fill>
      <patternFill patternType="solid">
        <fgColor indexed="45"/>
        <bgColor indexed="64"/>
      </patternFill>
    </fill>
    <fill>
      <patternFill patternType="solid">
        <fgColor indexed="51"/>
        <bgColor indexed="64"/>
      </patternFill>
    </fill>
    <fill>
      <patternFill patternType="solid">
        <fgColor theme="6" tint="0.399975585192419"/>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22"/>
        <bgColor indexed="64"/>
      </patternFill>
    </fill>
    <fill>
      <patternFill patternType="solid">
        <fgColor indexed="49"/>
        <bgColor indexed="64"/>
      </patternFill>
    </fill>
    <fill>
      <patternFill patternType="solid">
        <fgColor indexed="44"/>
        <bgColor indexed="64"/>
      </patternFill>
    </fill>
    <fill>
      <patternFill patternType="solid">
        <fgColor indexed="42"/>
        <bgColor indexed="64"/>
      </patternFill>
    </fill>
    <fill>
      <patternFill patternType="solid">
        <fgColor indexed="10"/>
        <bgColor indexed="64"/>
      </patternFill>
    </fill>
    <fill>
      <patternFill patternType="solid">
        <fgColor theme="5"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799981688894314"/>
        <bgColor indexed="64"/>
      </patternFill>
    </fill>
    <fill>
      <patternFill patternType="solid">
        <fgColor indexed="31"/>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indexed="48"/>
        <bgColor indexed="64"/>
      </patternFill>
    </fill>
    <fill>
      <patternFill patternType="solid">
        <fgColor theme="6"/>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30"/>
        <bgColor indexed="64"/>
      </patternFill>
    </fill>
    <fill>
      <patternFill patternType="solid">
        <fgColor theme="9"/>
        <bgColor indexed="64"/>
      </patternFill>
    </fill>
    <fill>
      <patternFill patternType="solid">
        <fgColor theme="9" tint="0.599993896298105"/>
        <bgColor indexed="64"/>
      </patternFill>
    </fill>
    <fill>
      <patternFill patternType="solid">
        <fgColor indexed="14"/>
        <bgColor indexed="64"/>
      </patternFill>
    </fill>
    <fill>
      <patternFill patternType="solid">
        <fgColor indexed="15"/>
        <bgColor indexed="64"/>
      </patternFill>
    </fill>
    <fill>
      <patternFill patternType="solid">
        <fgColor indexed="12"/>
        <bgColor indexed="64"/>
      </patternFill>
    </fill>
    <fill>
      <patternFill patternType="solid">
        <fgColor indexed="46"/>
        <bgColor indexed="64"/>
      </patternFill>
    </fill>
    <fill>
      <patternFill patternType="gray0625"/>
    </fill>
    <fill>
      <patternFill patternType="solid">
        <fgColor indexed="36"/>
        <bgColor indexed="64"/>
      </patternFill>
    </fill>
    <fill>
      <patternFill patternType="mediumGray">
        <fgColor indexed="22"/>
      </patternFill>
    </fill>
    <fill>
      <patternFill patternType="lightUp">
        <fgColor indexed="9"/>
        <bgColor indexed="29"/>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bottom style="thick">
        <color indexed="22"/>
      </bottom>
      <diagonal/>
    </border>
    <border>
      <left/>
      <right/>
      <top style="thin">
        <color indexed="11"/>
      </top>
      <bottom style="double">
        <color indexed="11"/>
      </bottom>
      <diagonal/>
    </border>
    <border>
      <left/>
      <right/>
      <top/>
      <bottom style="medium">
        <color indexed="30"/>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style="thin">
        <color auto="1"/>
      </right>
      <top/>
      <bottom style="thin">
        <color auto="1"/>
      </bottom>
      <diagonal/>
    </border>
    <border>
      <left/>
      <right/>
      <top/>
      <bottom style="thick">
        <color indexed="11"/>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auto="1"/>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style="medium">
        <color indexed="9"/>
      </top>
      <bottom style="medium">
        <color indexed="9"/>
      </bottom>
      <diagonal/>
    </border>
    <border>
      <left/>
      <right/>
      <top style="medium">
        <color auto="1"/>
      </top>
      <bottom style="medium">
        <color auto="1"/>
      </bottom>
      <diagonal/>
    </border>
    <border>
      <left/>
      <right/>
      <top/>
      <bottom style="thick">
        <color indexed="43"/>
      </bottom>
      <diagonal/>
    </border>
    <border>
      <left style="thin">
        <color indexed="23"/>
      </left>
      <right style="thin">
        <color indexed="23"/>
      </right>
      <top style="thin">
        <color indexed="23"/>
      </top>
      <bottom style="thin">
        <color indexed="2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29">
    <xf numFmtId="0" fontId="0" fillId="0" borderId="0">
      <alignment vertical="center"/>
    </xf>
    <xf numFmtId="42" fontId="1" fillId="0" borderId="0" applyFont="0" applyFill="0" applyBorder="0" applyAlignment="0" applyProtection="0">
      <alignment vertical="center"/>
    </xf>
    <xf numFmtId="0" fontId="64" fillId="21" borderId="0" applyNumberFormat="0" applyBorder="0" applyAlignment="0" applyProtection="0">
      <alignment vertical="center"/>
    </xf>
    <xf numFmtId="0" fontId="79" fillId="23" borderId="24" applyNumberFormat="0" applyAlignment="0" applyProtection="0">
      <alignment vertical="center"/>
    </xf>
    <xf numFmtId="0" fontId="68" fillId="0" borderId="23" applyNumberFormat="0" applyFill="0" applyAlignment="0" applyProtection="0">
      <alignment vertical="center"/>
    </xf>
    <xf numFmtId="0" fontId="67" fillId="18" borderId="0" applyNumberFormat="0" applyBorder="0" applyAlignment="0" applyProtection="0">
      <alignment vertical="center"/>
    </xf>
    <xf numFmtId="44" fontId="1" fillId="0" borderId="0" applyFont="0" applyFill="0" applyBorder="0" applyAlignment="0" applyProtection="0">
      <alignment vertical="center"/>
    </xf>
    <xf numFmtId="0" fontId="73" fillId="0" borderId="21" applyNumberFormat="0" applyFill="0" applyProtection="0">
      <alignment horizontal="center" vertical="center"/>
    </xf>
    <xf numFmtId="0" fontId="70" fillId="0" borderId="0">
      <alignment vertical="center"/>
    </xf>
    <xf numFmtId="0" fontId="77" fillId="25" borderId="0" applyNumberFormat="0" applyBorder="0" applyAlignment="0" applyProtection="0">
      <alignment vertical="center"/>
    </xf>
    <xf numFmtId="9" fontId="8" fillId="0" borderId="0" applyFont="0" applyFill="0" applyBorder="0" applyAlignment="0" applyProtection="0">
      <alignment vertical="center"/>
    </xf>
    <xf numFmtId="0" fontId="76" fillId="20" borderId="0" applyNumberFormat="0" applyBorder="0" applyAlignment="0" applyProtection="0">
      <alignment vertical="center"/>
    </xf>
    <xf numFmtId="0" fontId="80" fillId="0" borderId="0">
      <alignment horizontal="center" vertical="center" wrapText="1"/>
      <protection locked="0"/>
    </xf>
    <xf numFmtId="0" fontId="67" fillId="9" borderId="0" applyNumberFormat="0" applyBorder="0" applyAlignment="0" applyProtection="0">
      <alignment vertical="center"/>
    </xf>
    <xf numFmtId="0" fontId="8" fillId="0" borderId="0">
      <alignment vertical="center"/>
    </xf>
    <xf numFmtId="0" fontId="25" fillId="10" borderId="0" applyNumberFormat="0" applyBorder="0" applyAlignment="0" applyProtection="0">
      <alignment vertical="center"/>
    </xf>
    <xf numFmtId="0" fontId="70" fillId="0" borderId="0">
      <alignment vertical="center"/>
    </xf>
    <xf numFmtId="0" fontId="8" fillId="0" borderId="0">
      <alignment vertical="center"/>
    </xf>
    <xf numFmtId="0" fontId="25" fillId="17" borderId="0" applyNumberFormat="0" applyBorder="0" applyAlignment="0" applyProtection="0">
      <alignment vertical="center"/>
    </xf>
    <xf numFmtId="41" fontId="1" fillId="0" borderId="0" applyFont="0" applyFill="0" applyBorder="0" applyAlignment="0" applyProtection="0">
      <alignment vertical="center"/>
    </xf>
    <xf numFmtId="0" fontId="0" fillId="0" borderId="0">
      <alignment vertical="center"/>
    </xf>
    <xf numFmtId="0" fontId="77" fillId="34" borderId="0" applyNumberFormat="0" applyBorder="0" applyAlignment="0" applyProtection="0">
      <alignment vertical="center"/>
    </xf>
    <xf numFmtId="0" fontId="84" fillId="27" borderId="0" applyNumberFormat="0" applyBorder="0" applyAlignment="0" applyProtection="0">
      <alignment vertical="center"/>
    </xf>
    <xf numFmtId="43" fontId="0" fillId="0" borderId="0" applyFont="0" applyFill="0" applyBorder="0" applyAlignment="0" applyProtection="0">
      <alignment vertical="center"/>
    </xf>
    <xf numFmtId="0" fontId="66" fillId="13" borderId="0" applyNumberFormat="0" applyBorder="0" applyAlignment="0" applyProtection="0">
      <alignment vertical="center"/>
    </xf>
    <xf numFmtId="0" fontId="67" fillId="16" borderId="0" applyNumberFormat="0" applyBorder="0" applyAlignment="0" applyProtection="0">
      <alignment vertical="center"/>
    </xf>
    <xf numFmtId="0" fontId="76" fillId="6" borderId="0" applyNumberFormat="0" applyBorder="0" applyAlignment="0" applyProtection="0">
      <alignment vertical="center"/>
    </xf>
    <xf numFmtId="0" fontId="86" fillId="10" borderId="1" applyNumberFormat="0" applyBorder="0" applyAlignment="0" applyProtection="0">
      <alignment vertical="center"/>
    </xf>
    <xf numFmtId="0" fontId="67" fillId="14" borderId="0" applyNumberFormat="0" applyBorder="0" applyAlignment="0" applyProtection="0">
      <alignment vertical="center"/>
    </xf>
    <xf numFmtId="183" fontId="71" fillId="0" borderId="21" applyFill="0" applyProtection="0">
      <alignment horizontal="right" vertical="center"/>
    </xf>
    <xf numFmtId="0" fontId="64" fillId="16" borderId="0" applyNumberFormat="0" applyBorder="0" applyAlignment="0" applyProtection="0">
      <alignment vertical="center"/>
    </xf>
    <xf numFmtId="0" fontId="94" fillId="0" borderId="0" applyNumberFormat="0" applyFill="0" applyBorder="0" applyAlignment="0" applyProtection="0">
      <alignment vertical="center"/>
    </xf>
    <xf numFmtId="9" fontId="8" fillId="0" borderId="0" applyFont="0" applyFill="0" applyBorder="0" applyAlignment="0" applyProtection="0">
      <alignment vertical="center"/>
    </xf>
    <xf numFmtId="0" fontId="88" fillId="11" borderId="0" applyNumberFormat="0" applyBorder="0" applyAlignment="0" applyProtection="0">
      <alignment vertical="center"/>
    </xf>
    <xf numFmtId="0" fontId="67" fillId="9" borderId="0" applyNumberFormat="0" applyBorder="0" applyAlignment="0" applyProtection="0">
      <alignment vertical="center"/>
    </xf>
    <xf numFmtId="0" fontId="64" fillId="32" borderId="0" applyNumberFormat="0" applyBorder="0" applyAlignment="0" applyProtection="0">
      <alignment vertical="center"/>
    </xf>
    <xf numFmtId="0" fontId="63" fillId="0" borderId="0" applyNumberFormat="0" applyFill="0" applyBorder="0" applyAlignment="0" applyProtection="0">
      <alignment vertical="center"/>
    </xf>
    <xf numFmtId="0" fontId="1" fillId="30" borderId="27" applyNumberFormat="0" applyFont="0" applyAlignment="0" applyProtection="0">
      <alignment vertical="center"/>
    </xf>
    <xf numFmtId="0" fontId="64" fillId="7" borderId="0" applyNumberFormat="0" applyBorder="0" applyAlignment="0" applyProtection="0">
      <alignment vertical="center"/>
    </xf>
    <xf numFmtId="0" fontId="81" fillId="0" borderId="0">
      <alignment vertical="center"/>
    </xf>
    <xf numFmtId="0" fontId="67" fillId="16" borderId="0" applyNumberFormat="0" applyBorder="0" applyAlignment="0" applyProtection="0">
      <alignment vertical="center"/>
    </xf>
    <xf numFmtId="0" fontId="67" fillId="19" borderId="0" applyNumberFormat="0" applyBorder="0" applyAlignment="0" applyProtection="0">
      <alignment vertical="center"/>
    </xf>
    <xf numFmtId="0" fontId="66" fillId="37" borderId="0" applyNumberFormat="0" applyBorder="0" applyAlignment="0" applyProtection="0">
      <alignment vertical="center"/>
    </xf>
    <xf numFmtId="0" fontId="67" fillId="14" borderId="0" applyNumberFormat="0" applyBorder="0" applyAlignment="0" applyProtection="0">
      <alignment vertical="center"/>
    </xf>
    <xf numFmtId="9" fontId="8" fillId="0" borderId="0" applyFont="0" applyFill="0" applyBorder="0" applyAlignment="0" applyProtection="0">
      <alignment vertical="center"/>
    </xf>
    <xf numFmtId="0" fontId="82"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8" fillId="0" borderId="0">
      <alignment vertical="center"/>
    </xf>
    <xf numFmtId="0" fontId="8" fillId="0" borderId="0">
      <alignment vertical="center"/>
    </xf>
    <xf numFmtId="0" fontId="64" fillId="11" borderId="0" applyNumberFormat="0" applyBorder="0" applyAlignment="0" applyProtection="0">
      <alignment vertical="center"/>
    </xf>
    <xf numFmtId="0" fontId="90"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72" fillId="0" borderId="19" applyNumberFormat="0" applyFill="0" applyAlignment="0" applyProtection="0">
      <alignment vertical="center"/>
    </xf>
    <xf numFmtId="0" fontId="67" fillId="19" borderId="0" applyNumberFormat="0" applyBorder="0" applyAlignment="0" applyProtection="0">
      <alignment vertical="center"/>
    </xf>
    <xf numFmtId="9" fontId="8" fillId="0" borderId="0" applyFont="0" applyFill="0" applyBorder="0" applyAlignment="0" applyProtection="0">
      <alignment vertical="center"/>
    </xf>
    <xf numFmtId="0" fontId="83" fillId="0" borderId="26" applyNumberFormat="0" applyFill="0" applyAlignment="0" applyProtection="0">
      <alignment vertical="center"/>
    </xf>
    <xf numFmtId="9" fontId="8" fillId="0" borderId="0" applyFont="0" applyFill="0" applyBorder="0" applyAlignment="0" applyProtection="0">
      <alignment vertical="center"/>
    </xf>
    <xf numFmtId="0" fontId="85" fillId="11" borderId="0" applyNumberFormat="0" applyBorder="0" applyAlignment="0" applyProtection="0">
      <alignment vertical="center"/>
    </xf>
    <xf numFmtId="0" fontId="64" fillId="11" borderId="0" applyNumberFormat="0" applyBorder="0" applyAlignment="0" applyProtection="0">
      <alignment vertical="center"/>
    </xf>
    <xf numFmtId="0" fontId="92" fillId="0" borderId="26" applyNumberFormat="0" applyFill="0" applyAlignment="0" applyProtection="0">
      <alignment vertical="center"/>
    </xf>
    <xf numFmtId="0" fontId="67" fillId="16" borderId="0" applyNumberFormat="0" applyBorder="0" applyAlignment="0" applyProtection="0">
      <alignment vertical="center"/>
    </xf>
    <xf numFmtId="0" fontId="66" fillId="35" borderId="0" applyNumberFormat="0" applyBorder="0" applyAlignment="0" applyProtection="0">
      <alignment vertical="center"/>
    </xf>
    <xf numFmtId="0" fontId="67" fillId="9" borderId="0" applyNumberFormat="0" applyBorder="0" applyAlignment="0" applyProtection="0">
      <alignment vertical="center"/>
    </xf>
    <xf numFmtId="9" fontId="8" fillId="0" borderId="0" applyFont="0" applyFill="0" applyBorder="0" applyAlignment="0" applyProtection="0">
      <alignment vertical="center"/>
    </xf>
    <xf numFmtId="0" fontId="82" fillId="0" borderId="25" applyNumberFormat="0" applyFill="0" applyAlignment="0" applyProtection="0">
      <alignment vertical="center"/>
    </xf>
    <xf numFmtId="0" fontId="67" fillId="16" borderId="0" applyNumberFormat="0" applyBorder="0" applyAlignment="0" applyProtection="0">
      <alignment vertical="center"/>
    </xf>
    <xf numFmtId="0" fontId="66" fillId="39" borderId="0" applyNumberFormat="0" applyBorder="0" applyAlignment="0" applyProtection="0">
      <alignment vertical="center"/>
    </xf>
    <xf numFmtId="0" fontId="97" fillId="40" borderId="30" applyNumberFormat="0" applyAlignment="0" applyProtection="0">
      <alignment vertical="center"/>
    </xf>
    <xf numFmtId="0" fontId="98" fillId="40" borderId="24" applyNumberFormat="0" applyAlignment="0" applyProtection="0">
      <alignment vertical="center"/>
    </xf>
    <xf numFmtId="0" fontId="0" fillId="19" borderId="0" applyNumberFormat="0" applyBorder="0" applyAlignment="0" applyProtection="0">
      <alignment vertical="center"/>
    </xf>
    <xf numFmtId="0" fontId="91" fillId="36" borderId="28" applyNumberFormat="0" applyAlignment="0" applyProtection="0">
      <alignment vertical="center"/>
    </xf>
    <xf numFmtId="0" fontId="77" fillId="42" borderId="0" applyNumberFormat="0" applyBorder="0" applyAlignment="0" applyProtection="0">
      <alignment vertical="center"/>
    </xf>
    <xf numFmtId="0" fontId="66" fillId="24" borderId="0" applyNumberFormat="0" applyBorder="0" applyAlignment="0" applyProtection="0">
      <alignment vertical="center"/>
    </xf>
    <xf numFmtId="0" fontId="8" fillId="0" borderId="0">
      <alignment vertical="center"/>
    </xf>
    <xf numFmtId="0" fontId="99" fillId="0" borderId="31">
      <alignment horizontal="center" vertical="center"/>
    </xf>
    <xf numFmtId="0" fontId="100" fillId="0" borderId="32" applyNumberFormat="0" applyFill="0" applyAlignment="0" applyProtection="0">
      <alignment vertical="center"/>
    </xf>
    <xf numFmtId="0" fontId="64" fillId="32" borderId="0" applyNumberFormat="0" applyBorder="0" applyAlignment="0" applyProtection="0">
      <alignment vertical="center"/>
    </xf>
    <xf numFmtId="0" fontId="93" fillId="0" borderId="29" applyNumberFormat="0" applyFill="0" applyAlignment="0" applyProtection="0">
      <alignment vertical="center"/>
    </xf>
    <xf numFmtId="0" fontId="89" fillId="31" borderId="0" applyNumberFormat="0" applyBorder="0" applyAlignment="0" applyProtection="0">
      <alignment vertical="center"/>
    </xf>
    <xf numFmtId="0" fontId="0" fillId="20" borderId="0" applyNumberFormat="0" applyBorder="0" applyAlignment="0" applyProtection="0">
      <alignment vertical="center"/>
    </xf>
    <xf numFmtId="0" fontId="101" fillId="43" borderId="0" applyNumberFormat="0" applyBorder="0" applyAlignment="0" applyProtection="0">
      <alignment vertical="center"/>
    </xf>
    <xf numFmtId="0" fontId="77" fillId="44" borderId="0" applyNumberFormat="0" applyBorder="0" applyAlignment="0" applyProtection="0">
      <alignment vertical="center"/>
    </xf>
    <xf numFmtId="0" fontId="66" fillId="45" borderId="0" applyNumberFormat="0" applyBorder="0" applyAlignment="0" applyProtection="0">
      <alignment vertical="center"/>
    </xf>
    <xf numFmtId="0" fontId="8" fillId="0" borderId="0">
      <alignment vertical="center"/>
    </xf>
    <xf numFmtId="0" fontId="71" fillId="0" borderId="4" applyNumberFormat="0" applyFill="0" applyProtection="0">
      <alignment horizontal="right" vertical="center"/>
    </xf>
    <xf numFmtId="0" fontId="77" fillId="46" borderId="0" applyNumberFormat="0" applyBorder="0" applyAlignment="0" applyProtection="0">
      <alignment vertical="center"/>
    </xf>
    <xf numFmtId="0" fontId="25" fillId="10" borderId="0" applyNumberFormat="0" applyBorder="0" applyAlignment="0" applyProtection="0">
      <alignment vertical="center"/>
    </xf>
    <xf numFmtId="0" fontId="77" fillId="29" borderId="0" applyNumberFormat="0" applyBorder="0" applyAlignment="0" applyProtection="0">
      <alignment vertical="center"/>
    </xf>
    <xf numFmtId="0" fontId="77" fillId="22" borderId="0" applyNumberFormat="0" applyBorder="0" applyAlignment="0" applyProtection="0">
      <alignment vertical="center"/>
    </xf>
    <xf numFmtId="0" fontId="77" fillId="28" borderId="0" applyNumberFormat="0" applyBorder="0" applyAlignment="0" applyProtection="0">
      <alignment vertical="center"/>
    </xf>
    <xf numFmtId="0" fontId="25" fillId="17" borderId="0" applyNumberFormat="0" applyBorder="0" applyAlignment="0" applyProtection="0">
      <alignment vertical="center"/>
    </xf>
    <xf numFmtId="0" fontId="66" fillId="33"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104" fillId="20" borderId="0" applyNumberFormat="0" applyBorder="0" applyAlignment="0" applyProtection="0">
      <alignment vertical="center"/>
    </xf>
    <xf numFmtId="0" fontId="25" fillId="17" borderId="0" applyNumberFormat="0" applyBorder="0" applyAlignment="0" applyProtection="0">
      <alignment vertical="center"/>
    </xf>
    <xf numFmtId="0" fontId="66" fillId="47" borderId="0" applyNumberFormat="0" applyBorder="0" applyAlignment="0" applyProtection="0">
      <alignment vertical="center"/>
    </xf>
    <xf numFmtId="0" fontId="77" fillId="48" borderId="0" applyNumberFormat="0" applyBorder="0" applyAlignment="0" applyProtection="0">
      <alignment vertical="center"/>
    </xf>
    <xf numFmtId="0" fontId="77" fillId="49" borderId="0" applyNumberFormat="0" applyBorder="0" applyAlignment="0" applyProtection="0">
      <alignment vertical="center"/>
    </xf>
    <xf numFmtId="0" fontId="66" fillId="50" borderId="0" applyNumberFormat="0" applyBorder="0" applyAlignment="0" applyProtection="0">
      <alignment vertical="center"/>
    </xf>
    <xf numFmtId="0" fontId="64" fillId="17" borderId="0" applyNumberFormat="0" applyBorder="0" applyAlignment="0" applyProtection="0">
      <alignment vertical="center"/>
    </xf>
    <xf numFmtId="0" fontId="77" fillId="51" borderId="0" applyNumberFormat="0" applyBorder="0" applyAlignment="0" applyProtection="0">
      <alignment vertical="center"/>
    </xf>
    <xf numFmtId="0" fontId="72" fillId="0" borderId="19" applyNumberFormat="0" applyFill="0" applyAlignment="0" applyProtection="0">
      <alignment vertical="center"/>
    </xf>
    <xf numFmtId="0" fontId="67" fillId="16" borderId="0" applyNumberFormat="0" applyBorder="0" applyAlignment="0" applyProtection="0">
      <alignment vertical="center"/>
    </xf>
    <xf numFmtId="0" fontId="66" fillId="52" borderId="0" applyNumberFormat="0" applyBorder="0" applyAlignment="0" applyProtection="0">
      <alignment vertical="center"/>
    </xf>
    <xf numFmtId="0" fontId="66" fillId="54" borderId="0" applyNumberFormat="0" applyBorder="0" applyAlignment="0" applyProtection="0">
      <alignment vertical="center"/>
    </xf>
    <xf numFmtId="0" fontId="105" fillId="0" borderId="0">
      <alignment vertical="center"/>
    </xf>
    <xf numFmtId="0" fontId="77" fillId="55" borderId="0" applyNumberFormat="0" applyBorder="0" applyAlignment="0" applyProtection="0">
      <alignment vertical="center"/>
    </xf>
    <xf numFmtId="0" fontId="72" fillId="0" borderId="19" applyNumberFormat="0" applyFill="0" applyAlignment="0" applyProtection="0">
      <alignment vertical="center"/>
    </xf>
    <xf numFmtId="0" fontId="67" fillId="16" borderId="0" applyNumberFormat="0" applyBorder="0" applyAlignment="0" applyProtection="0">
      <alignment vertical="center"/>
    </xf>
    <xf numFmtId="0" fontId="66" fillId="8" borderId="0" applyNumberFormat="0" applyBorder="0" applyAlignment="0" applyProtection="0">
      <alignment vertical="center"/>
    </xf>
    <xf numFmtId="0" fontId="8" fillId="0" borderId="0">
      <alignment vertical="center"/>
    </xf>
    <xf numFmtId="0" fontId="25" fillId="10" borderId="0" applyNumberFormat="0" applyBorder="0" applyAlignment="0" applyProtection="0">
      <alignment vertical="center"/>
    </xf>
    <xf numFmtId="0" fontId="70" fillId="0" borderId="0">
      <alignment vertical="center"/>
    </xf>
    <xf numFmtId="0" fontId="81" fillId="0" borderId="0">
      <alignment vertical="center"/>
    </xf>
    <xf numFmtId="0" fontId="105" fillId="0" borderId="0">
      <alignment vertical="center"/>
    </xf>
    <xf numFmtId="0" fontId="105" fillId="0" borderId="0">
      <alignment vertical="center"/>
    </xf>
    <xf numFmtId="0" fontId="81" fillId="0" borderId="0">
      <alignment vertical="center"/>
    </xf>
    <xf numFmtId="0" fontId="25" fillId="10" borderId="0" applyNumberFormat="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0" fontId="70" fillId="0" borderId="0">
      <alignment vertical="center"/>
    </xf>
    <xf numFmtId="49" fontId="8" fillId="0" borderId="0" applyFont="0" applyFill="0" applyBorder="0" applyAlignment="0" applyProtection="0">
      <alignment vertical="center"/>
    </xf>
    <xf numFmtId="0" fontId="0" fillId="0" borderId="0">
      <alignment vertical="center"/>
    </xf>
    <xf numFmtId="0" fontId="81" fillId="0" borderId="0">
      <alignment vertical="center"/>
    </xf>
    <xf numFmtId="0" fontId="8" fillId="0" borderId="0">
      <alignment vertical="center"/>
    </xf>
    <xf numFmtId="0" fontId="25" fillId="10" borderId="0" applyNumberFormat="0" applyBorder="0" applyAlignment="0" applyProtection="0">
      <alignment vertical="center"/>
    </xf>
    <xf numFmtId="0" fontId="70" fillId="0" borderId="0">
      <alignment vertical="center"/>
    </xf>
    <xf numFmtId="9" fontId="8" fillId="0" borderId="0" applyFont="0" applyFill="0" applyBorder="0" applyAlignment="0" applyProtection="0">
      <alignment vertical="center"/>
    </xf>
    <xf numFmtId="0" fontId="70" fillId="0" borderId="0">
      <alignment vertical="center"/>
    </xf>
    <xf numFmtId="0" fontId="70" fillId="0" borderId="0">
      <alignment vertical="center"/>
    </xf>
    <xf numFmtId="0" fontId="106" fillId="0" borderId="0" applyNumberFormat="0" applyFill="0" applyBorder="0" applyAlignment="0" applyProtection="0">
      <alignment vertical="top"/>
      <protection locked="0"/>
    </xf>
    <xf numFmtId="0" fontId="67" fillId="9" borderId="0" applyNumberFormat="0" applyBorder="0" applyAlignment="0" applyProtection="0">
      <alignment vertical="center"/>
    </xf>
    <xf numFmtId="49" fontId="8" fillId="0" borderId="0" applyFont="0" applyFill="0" applyBorder="0" applyAlignment="0" applyProtection="0">
      <alignment vertical="center"/>
    </xf>
    <xf numFmtId="0" fontId="67" fillId="19" borderId="0" applyNumberFormat="0" applyBorder="0" applyAlignment="0" applyProtection="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65" fillId="0" borderId="16" applyNumberFormat="0" applyFill="0" applyAlignment="0" applyProtection="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70" fillId="0" borderId="0">
      <alignment vertical="center"/>
    </xf>
    <xf numFmtId="0" fontId="106" fillId="0" borderId="0" applyNumberFormat="0" applyFill="0" applyBorder="0" applyAlignment="0" applyProtection="0">
      <alignment vertical="top"/>
      <protection locked="0"/>
    </xf>
    <xf numFmtId="0" fontId="67" fillId="9" borderId="0" applyNumberFormat="0" applyBorder="0" applyAlignment="0" applyProtection="0">
      <alignment vertical="center"/>
    </xf>
    <xf numFmtId="0" fontId="70" fillId="0" borderId="0">
      <alignment vertical="center"/>
    </xf>
    <xf numFmtId="0" fontId="70" fillId="0" borderId="0">
      <alignment vertical="center"/>
    </xf>
    <xf numFmtId="0" fontId="67" fillId="18" borderId="0" applyNumberFormat="0" applyBorder="0" applyAlignment="0" applyProtection="0">
      <alignment vertical="center"/>
    </xf>
    <xf numFmtId="0" fontId="71" fillId="0" borderId="0">
      <alignment vertical="center"/>
    </xf>
    <xf numFmtId="0" fontId="67" fillId="9" borderId="0" applyNumberFormat="0" applyBorder="0" applyAlignment="0" applyProtection="0">
      <alignment vertical="center"/>
    </xf>
    <xf numFmtId="0" fontId="64" fillId="56" borderId="0" applyNumberFormat="0" applyBorder="0" applyAlignment="0" applyProtection="0">
      <alignment vertical="center"/>
    </xf>
    <xf numFmtId="0" fontId="25" fillId="26" borderId="0" applyNumberFormat="0" applyBorder="0" applyAlignment="0" applyProtection="0">
      <alignment vertical="center"/>
    </xf>
    <xf numFmtId="0" fontId="81" fillId="0" borderId="0">
      <alignment vertical="center"/>
    </xf>
    <xf numFmtId="0" fontId="81"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4" fillId="56" borderId="0" applyNumberFormat="0" applyBorder="0" applyAlignment="0" applyProtection="0">
      <alignment vertical="center"/>
    </xf>
    <xf numFmtId="0" fontId="0" fillId="26" borderId="0" applyNumberFormat="0" applyBorder="0" applyAlignment="0" applyProtection="0">
      <alignment vertical="center"/>
    </xf>
    <xf numFmtId="0" fontId="25" fillId="2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4" fillId="5" borderId="0" applyNumberFormat="0" applyBorder="0" applyAlignment="0" applyProtection="0">
      <alignment vertical="center"/>
    </xf>
    <xf numFmtId="0" fontId="0" fillId="11" borderId="0" applyNumberFormat="0" applyBorder="0" applyAlignment="0" applyProtection="0">
      <alignment vertical="center"/>
    </xf>
    <xf numFmtId="0" fontId="8" fillId="0" borderId="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185" fontId="8" fillId="0" borderId="0" applyFont="0" applyFill="0" applyBorder="0" applyAlignment="0" applyProtection="0">
      <alignment vertical="center"/>
    </xf>
    <xf numFmtId="0" fontId="8" fillId="0" borderId="0">
      <alignment vertical="center"/>
    </xf>
    <xf numFmtId="0" fontId="0" fillId="6" borderId="0" applyNumberFormat="0" applyBorder="0" applyAlignment="0" applyProtection="0">
      <alignment vertical="center"/>
    </xf>
    <xf numFmtId="0" fontId="8" fillId="0" borderId="0">
      <alignment vertical="center"/>
    </xf>
    <xf numFmtId="0" fontId="0" fillId="6" borderId="0" applyNumberFormat="0" applyBorder="0" applyAlignment="0" applyProtection="0">
      <alignment vertical="center"/>
    </xf>
    <xf numFmtId="0" fontId="67" fillId="5" borderId="0" applyNumberFormat="0" applyBorder="0" applyAlignment="0" applyProtection="0">
      <alignment vertical="center"/>
    </xf>
    <xf numFmtId="0" fontId="8" fillId="0" borderId="0">
      <alignment vertical="center"/>
    </xf>
    <xf numFmtId="0" fontId="0" fillId="59"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5" fillId="10"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67" fillId="9" borderId="0" applyNumberFormat="0" applyBorder="0" applyAlignment="0" applyProtection="0">
      <alignment vertical="center"/>
    </xf>
    <xf numFmtId="0" fontId="116" fillId="0" borderId="1">
      <alignment horizontal="lef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Alignment="0" applyProtection="0">
      <alignment vertical="center"/>
    </xf>
    <xf numFmtId="0" fontId="25" fillId="10" borderId="0" applyNumberFormat="0" applyBorder="0" applyAlignment="0" applyProtection="0">
      <alignment vertical="center"/>
    </xf>
    <xf numFmtId="0" fontId="0" fillId="59" borderId="0" applyNumberFormat="0" applyBorder="0" applyAlignment="0" applyProtection="0">
      <alignment vertical="center"/>
    </xf>
    <xf numFmtId="0" fontId="76" fillId="20" borderId="0" applyNumberFormat="0" applyBorder="0" applyAlignment="0" applyProtection="0">
      <alignment vertical="center"/>
    </xf>
    <xf numFmtId="0" fontId="0" fillId="17" borderId="0" applyNumberFormat="0" applyBorder="0" applyAlignment="0" applyProtection="0">
      <alignment vertical="center"/>
    </xf>
    <xf numFmtId="0" fontId="64" fillId="61" borderId="0" applyNumberFormat="0" applyBorder="0" applyAlignment="0" applyProtection="0">
      <alignment vertical="center"/>
    </xf>
    <xf numFmtId="0" fontId="0" fillId="17" borderId="0" applyNumberFormat="0" applyBorder="0" applyAlignment="0" applyProtection="0">
      <alignment vertical="center"/>
    </xf>
    <xf numFmtId="0" fontId="76" fillId="20" borderId="0" applyNumberFormat="0" applyBorder="0" applyAlignment="0" applyProtection="0">
      <alignment vertical="center"/>
    </xf>
    <xf numFmtId="0" fontId="0" fillId="19" borderId="0" applyNumberFormat="0" applyBorder="0" applyAlignment="0" applyProtection="0">
      <alignment vertical="center"/>
    </xf>
    <xf numFmtId="0" fontId="65" fillId="0" borderId="16" applyNumberFormat="0" applyFill="0" applyAlignment="0" applyProtection="0">
      <alignment vertical="center"/>
    </xf>
    <xf numFmtId="0" fontId="75" fillId="15" borderId="0" applyNumberFormat="0" applyBorder="0" applyAlignment="0" applyProtection="0">
      <alignment vertical="center"/>
    </xf>
    <xf numFmtId="9" fontId="8" fillId="0" borderId="0" applyFont="0" applyFill="0" applyBorder="0" applyAlignment="0" applyProtection="0">
      <alignment vertical="center"/>
    </xf>
    <xf numFmtId="0" fontId="76" fillId="20" borderId="0" applyNumberFormat="0" applyBorder="0" applyAlignment="0" applyProtection="0">
      <alignment vertical="center"/>
    </xf>
    <xf numFmtId="0" fontId="0" fillId="6" borderId="0" applyNumberFormat="0" applyBorder="0" applyAlignment="0" applyProtection="0">
      <alignment vertical="center"/>
    </xf>
    <xf numFmtId="0" fontId="75" fillId="15" borderId="0" applyNumberFormat="0" applyBorder="0" applyAlignment="0" applyProtection="0">
      <alignment vertical="center"/>
    </xf>
    <xf numFmtId="9" fontId="8" fillId="0" borderId="0" applyFont="0" applyFill="0" applyBorder="0" applyAlignment="0" applyProtection="0">
      <alignment vertical="center"/>
    </xf>
    <xf numFmtId="0" fontId="67" fillId="41" borderId="0" applyNumberFormat="0" applyBorder="0" applyAlignment="0" applyProtection="0">
      <alignment vertical="center"/>
    </xf>
    <xf numFmtId="0" fontId="0" fillId="6" borderId="0" applyNumberFormat="0" applyBorder="0" applyAlignment="0" applyProtection="0">
      <alignment vertical="center"/>
    </xf>
    <xf numFmtId="0" fontId="76" fillId="20" borderId="0" applyNumberFormat="0" applyBorder="0" applyAlignment="0" applyProtection="0">
      <alignment vertical="center"/>
    </xf>
    <xf numFmtId="0" fontId="0" fillId="12" borderId="0" applyNumberFormat="0" applyBorder="0" applyAlignment="0" applyProtection="0">
      <alignment vertical="center"/>
    </xf>
    <xf numFmtId="0" fontId="102" fillId="17" borderId="33" applyNumberFormat="0" applyAlignment="0" applyProtection="0">
      <alignment vertical="center"/>
    </xf>
    <xf numFmtId="0" fontId="67" fillId="16"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76" fillId="20" borderId="0" applyNumberFormat="0" applyBorder="0" applyAlignment="0" applyProtection="0">
      <alignment vertical="center"/>
    </xf>
    <xf numFmtId="0" fontId="69" fillId="0" borderId="18" applyNumberFormat="0" applyFill="0" applyAlignment="0" applyProtection="0">
      <alignment vertical="center"/>
    </xf>
    <xf numFmtId="0" fontId="64" fillId="15" borderId="0" applyNumberFormat="0" applyBorder="0" applyAlignment="0" applyProtection="0">
      <alignment vertical="center"/>
    </xf>
    <xf numFmtId="9" fontId="8" fillId="0" borderId="0" applyFont="0" applyFill="0" applyBorder="0" applyAlignment="0" applyProtection="0">
      <alignment vertical="center"/>
    </xf>
    <xf numFmtId="0" fontId="64" fillId="15" borderId="0" applyNumberFormat="0" applyBorder="0" applyAlignment="0" applyProtection="0">
      <alignment vertical="center"/>
    </xf>
    <xf numFmtId="0" fontId="64" fillId="53" borderId="0" applyNumberFormat="0" applyBorder="0" applyAlignment="0" applyProtection="0">
      <alignment vertical="center"/>
    </xf>
    <xf numFmtId="0" fontId="64" fillId="53" borderId="0" applyNumberFormat="0" applyBorder="0" applyAlignment="0" applyProtection="0">
      <alignment vertical="center"/>
    </xf>
    <xf numFmtId="0" fontId="102" fillId="17" borderId="33" applyNumberFormat="0" applyAlignment="0" applyProtection="0">
      <alignment vertical="center"/>
    </xf>
    <xf numFmtId="0" fontId="8" fillId="0" borderId="0">
      <alignment vertical="center"/>
    </xf>
    <xf numFmtId="0" fontId="67" fillId="16" borderId="0" applyNumberFormat="0" applyBorder="0" applyAlignment="0" applyProtection="0">
      <alignment vertical="center"/>
    </xf>
    <xf numFmtId="0" fontId="64" fillId="11" borderId="0" applyNumberFormat="0" applyBorder="0" applyAlignment="0" applyProtection="0">
      <alignment vertical="center"/>
    </xf>
    <xf numFmtId="0" fontId="67" fillId="5" borderId="0" applyNumberFormat="0" applyBorder="0" applyAlignment="0" applyProtection="0">
      <alignment vertical="center"/>
    </xf>
    <xf numFmtId="0" fontId="64" fillId="11" borderId="0" applyNumberFormat="0" applyBorder="0" applyAlignment="0" applyProtection="0">
      <alignment vertical="center"/>
    </xf>
    <xf numFmtId="0" fontId="0" fillId="10" borderId="20" applyNumberFormat="0" applyFont="0" applyAlignment="0" applyProtection="0">
      <alignment vertical="center"/>
    </xf>
    <xf numFmtId="0" fontId="64" fillId="7" borderId="0" applyNumberFormat="0" applyBorder="0" applyAlignment="0" applyProtection="0">
      <alignment vertical="center"/>
    </xf>
    <xf numFmtId="0" fontId="67" fillId="16"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5" borderId="0" applyNumberFormat="0" applyBorder="0" applyAlignment="0" applyProtection="0">
      <alignment vertical="center"/>
    </xf>
    <xf numFmtId="0" fontId="25" fillId="26" borderId="0" applyNumberFormat="0" applyBorder="0" applyAlignment="0" applyProtection="0">
      <alignment vertical="center"/>
    </xf>
    <xf numFmtId="0" fontId="64" fillId="38" borderId="0" applyNumberFormat="0" applyBorder="0" applyAlignment="0" applyProtection="0">
      <alignment vertical="center"/>
    </xf>
    <xf numFmtId="0" fontId="25" fillId="26" borderId="0" applyNumberFormat="0" applyBorder="0" applyAlignment="0" applyProtection="0">
      <alignment vertical="center"/>
    </xf>
    <xf numFmtId="0" fontId="64" fillId="38" borderId="0" applyNumberFormat="0" applyBorder="0" applyAlignment="0" applyProtection="0">
      <alignment vertical="center"/>
    </xf>
    <xf numFmtId="0" fontId="67" fillId="16" borderId="0" applyNumberFormat="0" applyBorder="0" applyAlignment="0" applyProtection="0">
      <alignment vertical="center"/>
    </xf>
    <xf numFmtId="0" fontId="64" fillId="32" borderId="0" applyNumberFormat="0" applyBorder="0" applyAlignment="0" applyProtection="0">
      <alignment vertical="center"/>
    </xf>
    <xf numFmtId="0" fontId="64" fillId="32" borderId="0" applyNumberFormat="0" applyBorder="0" applyAlignment="0" applyProtection="0">
      <alignment vertical="center"/>
    </xf>
    <xf numFmtId="0" fontId="71" fillId="0" borderId="0" applyProtection="0">
      <alignment vertical="center"/>
    </xf>
    <xf numFmtId="0" fontId="8" fillId="0" borderId="0">
      <alignment vertical="center"/>
    </xf>
    <xf numFmtId="0" fontId="64" fillId="61" borderId="0" applyNumberFormat="0" applyBorder="0" applyAlignment="0" applyProtection="0">
      <alignment vertical="center"/>
    </xf>
    <xf numFmtId="0" fontId="72" fillId="0" borderId="19" applyNumberFormat="0" applyFill="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9" fontId="8" fillId="0" borderId="0" applyFont="0" applyFill="0" applyBorder="0" applyAlignment="0" applyProtection="0">
      <alignment vertical="center"/>
    </xf>
    <xf numFmtId="0" fontId="64" fillId="17" borderId="0" applyNumberFormat="0" applyBorder="0" applyAlignment="0" applyProtection="0">
      <alignment vertical="center"/>
    </xf>
    <xf numFmtId="0" fontId="64" fillId="18" borderId="0" applyNumberFormat="0" applyBorder="0" applyAlignment="0" applyProtection="0">
      <alignment vertical="center"/>
    </xf>
    <xf numFmtId="0" fontId="8" fillId="0" borderId="0" applyNumberFormat="0" applyFill="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9" borderId="0" applyNumberFormat="0" applyBorder="0" applyAlignment="0" applyProtection="0">
      <alignment vertical="center"/>
    </xf>
    <xf numFmtId="0" fontId="103" fillId="0" borderId="11">
      <alignment horizontal="left" vertical="center"/>
    </xf>
    <xf numFmtId="0" fontId="64" fillId="18" borderId="0" applyNumberFormat="0" applyBorder="0" applyAlignment="0" applyProtection="0">
      <alignment vertical="center"/>
    </xf>
    <xf numFmtId="0" fontId="103" fillId="0" borderId="11">
      <alignment horizontal="lef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6" borderId="0" applyNumberFormat="0" applyBorder="0" applyAlignment="0" applyProtection="0">
      <alignment vertical="center"/>
    </xf>
    <xf numFmtId="0" fontId="105" fillId="0" borderId="0">
      <alignment vertical="center"/>
      <protection locked="0"/>
    </xf>
    <xf numFmtId="0" fontId="25" fillId="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117" fillId="0" borderId="0" applyNumberFormat="0" applyFill="0" applyBorder="0" applyAlignment="0" applyProtection="0">
      <alignment vertical="center"/>
    </xf>
    <xf numFmtId="0" fontId="67" fillId="1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99" fillId="0" borderId="31">
      <alignment horizontal="center" vertical="center"/>
    </xf>
    <xf numFmtId="0" fontId="25" fillId="26" borderId="0" applyNumberFormat="0" applyBorder="0" applyAlignment="0" applyProtection="0">
      <alignment vertical="center"/>
    </xf>
    <xf numFmtId="0" fontId="67" fillId="19" borderId="0" applyNumberFormat="0" applyBorder="0" applyAlignment="0" applyProtection="0">
      <alignment vertical="center"/>
    </xf>
    <xf numFmtId="0" fontId="72" fillId="0" borderId="19" applyNumberFormat="0" applyFill="0" applyAlignment="0" applyProtection="0">
      <alignment vertical="center"/>
    </xf>
    <xf numFmtId="0" fontId="67" fillId="19" borderId="0" applyNumberFormat="0" applyBorder="0" applyAlignment="0" applyProtection="0">
      <alignment vertical="center"/>
    </xf>
    <xf numFmtId="0" fontId="72" fillId="0" borderId="19" applyNumberFormat="0" applyFill="0" applyAlignment="0" applyProtection="0">
      <alignment vertical="center"/>
    </xf>
    <xf numFmtId="0" fontId="67" fillId="19" borderId="0" applyNumberFormat="0" applyBorder="0" applyAlignment="0" applyProtection="0">
      <alignment vertical="center"/>
    </xf>
    <xf numFmtId="0" fontId="67" fillId="9" borderId="0" applyNumberFormat="0" applyBorder="0" applyAlignment="0" applyProtection="0">
      <alignment vertical="center"/>
    </xf>
    <xf numFmtId="15" fontId="113" fillId="0" borderId="0">
      <alignment vertical="center"/>
    </xf>
    <xf numFmtId="0" fontId="67" fillId="9" borderId="0" applyNumberFormat="0" applyBorder="0" applyAlignment="0" applyProtection="0">
      <alignment vertical="center"/>
    </xf>
    <xf numFmtId="185" fontId="8" fillId="0" borderId="0" applyFont="0" applyFill="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112" fillId="60" borderId="3">
      <alignment vertical="center"/>
      <protection locked="0"/>
    </xf>
    <xf numFmtId="0" fontId="8" fillId="0" borderId="0">
      <alignment vertical="center"/>
    </xf>
    <xf numFmtId="0" fontId="67" fillId="9" borderId="0" applyNumberFormat="0" applyBorder="0" applyAlignment="0" applyProtection="0">
      <alignment vertical="center"/>
    </xf>
    <xf numFmtId="0" fontId="8" fillId="0" borderId="0">
      <alignment vertical="center"/>
    </xf>
    <xf numFmtId="0" fontId="67" fillId="9" borderId="0" applyNumberFormat="0" applyBorder="0" applyAlignment="0" applyProtection="0">
      <alignment vertical="center"/>
    </xf>
    <xf numFmtId="0" fontId="8" fillId="0" borderId="0">
      <alignment vertical="center"/>
    </xf>
    <xf numFmtId="0" fontId="85" fillId="59" borderId="0" applyNumberFormat="0" applyBorder="0" applyAlignment="0" applyProtection="0">
      <alignment vertical="center"/>
    </xf>
    <xf numFmtId="0" fontId="67" fillId="9" borderId="0" applyNumberFormat="0" applyBorder="0" applyAlignment="0" applyProtection="0">
      <alignment vertical="center"/>
    </xf>
    <xf numFmtId="0" fontId="85" fillId="59" borderId="0" applyNumberFormat="0" applyBorder="0" applyAlignment="0" applyProtection="0">
      <alignment vertical="center"/>
    </xf>
    <xf numFmtId="0" fontId="67" fillId="9" borderId="0" applyNumberFormat="0" applyBorder="0" applyAlignment="0" applyProtection="0">
      <alignment vertical="center"/>
    </xf>
    <xf numFmtId="0" fontId="64" fillId="9" borderId="0" applyNumberFormat="0" applyBorder="0" applyAlignment="0" applyProtection="0">
      <alignment vertical="center"/>
    </xf>
    <xf numFmtId="0" fontId="103" fillId="0" borderId="35" applyNumberFormat="0" applyAlignment="0" applyProtection="0">
      <alignment horizontal="left" vertical="center"/>
    </xf>
    <xf numFmtId="0" fontId="67" fillId="41" borderId="0" applyNumberFormat="0" applyBorder="0" applyAlignment="0" applyProtection="0">
      <alignment vertical="center"/>
    </xf>
    <xf numFmtId="0" fontId="120" fillId="5" borderId="37" applyNumberFormat="0" applyAlignment="0" applyProtection="0">
      <alignment vertical="center"/>
    </xf>
    <xf numFmtId="0" fontId="25" fillId="17" borderId="0" applyNumberFormat="0" applyBorder="0" applyAlignment="0" applyProtection="0">
      <alignment vertical="center"/>
    </xf>
    <xf numFmtId="0" fontId="67" fillId="14" borderId="0" applyNumberFormat="0" applyBorder="0" applyAlignment="0" applyProtection="0">
      <alignment vertical="center"/>
    </xf>
    <xf numFmtId="0" fontId="25" fillId="26"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41" borderId="0" applyNumberFormat="0" applyBorder="0" applyAlignment="0" applyProtection="0">
      <alignment vertical="center"/>
    </xf>
    <xf numFmtId="0" fontId="112" fillId="60" borderId="3">
      <alignment vertical="center"/>
      <protection locked="0"/>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9" fontId="8" fillId="0" borderId="0" applyFont="0" applyFill="0" applyBorder="0" applyAlignment="0" applyProtection="0">
      <alignment vertical="center"/>
    </xf>
    <xf numFmtId="0" fontId="67" fillId="41" borderId="0" applyNumberFormat="0" applyBorder="0" applyAlignment="0" applyProtection="0">
      <alignment vertical="center"/>
    </xf>
    <xf numFmtId="0" fontId="121" fillId="0" borderId="0">
      <alignment vertical="center"/>
    </xf>
    <xf numFmtId="9" fontId="8" fillId="0" borderId="0" applyFont="0" applyFill="0" applyBorder="0" applyAlignment="0" applyProtection="0">
      <alignment vertical="center"/>
    </xf>
    <xf numFmtId="15" fontId="113" fillId="0" borderId="0">
      <alignment vertical="center"/>
    </xf>
    <xf numFmtId="0" fontId="8" fillId="0" borderId="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41" borderId="0" applyNumberFormat="0" applyBorder="0" applyAlignment="0" applyProtection="0">
      <alignment vertical="center"/>
    </xf>
    <xf numFmtId="0" fontId="67" fillId="14" borderId="0" applyNumberFormat="0" applyBorder="0" applyAlignment="0" applyProtection="0">
      <alignment vertical="center"/>
    </xf>
    <xf numFmtId="0" fontId="8" fillId="0" borderId="0" applyFont="0" applyFill="0" applyBorder="0" applyAlignment="0" applyProtection="0">
      <alignment vertical="center"/>
    </xf>
    <xf numFmtId="0" fontId="67" fillId="18" borderId="0" applyNumberFormat="0" applyBorder="0" applyAlignment="0" applyProtection="0">
      <alignment vertical="center"/>
    </xf>
    <xf numFmtId="0" fontId="25" fillId="10" borderId="0" applyNumberFormat="0" applyBorder="0" applyAlignment="0" applyProtection="0">
      <alignment vertical="center"/>
    </xf>
    <xf numFmtId="0" fontId="72" fillId="0" borderId="19"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7" fillId="18" borderId="0" applyNumberFormat="0" applyBorder="0" applyAlignment="0" applyProtection="0">
      <alignment vertical="center"/>
    </xf>
    <xf numFmtId="0" fontId="25" fillId="10" borderId="0" applyNumberFormat="0" applyBorder="0" applyAlignment="0" applyProtection="0">
      <alignment vertical="center"/>
    </xf>
    <xf numFmtId="0" fontId="72" fillId="0" borderId="19" applyNumberFormat="0" applyFill="0" applyAlignment="0" applyProtection="0">
      <alignment vertical="center"/>
    </xf>
    <xf numFmtId="0" fontId="68" fillId="0" borderId="23" applyNumberFormat="0" applyFill="0" applyAlignment="0" applyProtection="0">
      <alignment vertical="center"/>
    </xf>
    <xf numFmtId="0" fontId="67" fillId="18" borderId="0" applyNumberFormat="0" applyBorder="0" applyAlignment="0" applyProtection="0">
      <alignment vertical="center"/>
    </xf>
    <xf numFmtId="0" fontId="25" fillId="10" borderId="0" applyNumberFormat="0" applyBorder="0" applyAlignment="0" applyProtection="0">
      <alignment vertical="center"/>
    </xf>
    <xf numFmtId="0" fontId="72" fillId="0" borderId="19" applyNumberFormat="0" applyFill="0" applyAlignment="0" applyProtection="0">
      <alignment vertical="center"/>
    </xf>
    <xf numFmtId="0" fontId="25" fillId="10" borderId="0" applyNumberFormat="0" applyBorder="0" applyAlignment="0" applyProtection="0">
      <alignment vertical="center"/>
    </xf>
    <xf numFmtId="192" fontId="8" fillId="0" borderId="0" applyFont="0" applyFill="0" applyBorder="0" applyAlignment="0" applyProtection="0">
      <alignment vertical="center"/>
    </xf>
    <xf numFmtId="0" fontId="67" fillId="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67" fillId="17" borderId="0" applyNumberFormat="0" applyBorder="0" applyAlignment="0" applyProtection="0">
      <alignment vertical="center"/>
    </xf>
    <xf numFmtId="191"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25" fillId="20" borderId="0" applyNumberFormat="0" applyBorder="0" applyAlignment="0" applyProtection="0">
      <alignment vertical="center"/>
    </xf>
    <xf numFmtId="0" fontId="67" fillId="9" borderId="0" applyNumberFormat="0" applyBorder="0" applyAlignment="0" applyProtection="0">
      <alignment vertical="center"/>
    </xf>
    <xf numFmtId="0" fontId="67" fillId="17" borderId="0" applyNumberFormat="0" applyBorder="0" applyAlignment="0" applyProtection="0">
      <alignment vertical="center"/>
    </xf>
    <xf numFmtId="0" fontId="76" fillId="6" borderId="0" applyNumberFormat="0" applyBorder="0" applyAlignment="0" applyProtection="0">
      <alignment vertical="center"/>
    </xf>
    <xf numFmtId="0" fontId="67" fillId="17" borderId="0" applyNumberFormat="0" applyBorder="0" applyAlignment="0" applyProtection="0">
      <alignment vertical="center"/>
    </xf>
    <xf numFmtId="0" fontId="71" fillId="0" borderId="4" applyNumberFormat="0" applyFill="0" applyProtection="0">
      <alignment horizontal="righ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4" borderId="0" applyNumberFormat="0" applyBorder="0" applyAlignment="0" applyProtection="0">
      <alignment vertical="center"/>
    </xf>
    <xf numFmtId="184" fontId="114" fillId="0" borderId="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203" fontId="8" fillId="0" borderId="0" applyFont="0" applyFill="0" applyBorder="0" applyAlignment="0" applyProtection="0">
      <alignment vertical="center"/>
    </xf>
    <xf numFmtId="0" fontId="8" fillId="0" borderId="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9" fontId="8" fillId="0" borderId="0" applyFont="0" applyFill="0" applyBorder="0" applyAlignment="0" applyProtection="0">
      <alignment vertical="center"/>
    </xf>
    <xf numFmtId="0" fontId="67" fillId="14" borderId="0" applyNumberFormat="0" applyBorder="0" applyAlignment="0" applyProtection="0">
      <alignment vertical="center"/>
    </xf>
    <xf numFmtId="0" fontId="67" fillId="9" borderId="0" applyNumberFormat="0" applyBorder="0" applyAlignment="0" applyProtection="0">
      <alignment vertical="center"/>
    </xf>
    <xf numFmtId="9" fontId="8" fillId="0" borderId="0" applyFont="0" applyFill="0" applyBorder="0" applyAlignment="0" applyProtection="0">
      <alignment vertical="center"/>
    </xf>
    <xf numFmtId="0" fontId="25" fillId="26" borderId="0" applyNumberFormat="0" applyBorder="0" applyAlignment="0" applyProtection="0">
      <alignment vertical="center"/>
    </xf>
    <xf numFmtId="9" fontId="8" fillId="0" borderId="0" applyFont="0" applyFill="0" applyBorder="0" applyAlignment="0" applyProtection="0">
      <alignment vertical="center"/>
    </xf>
    <xf numFmtId="0" fontId="25" fillId="26" borderId="0" applyNumberFormat="0" applyBorder="0" applyAlignment="0" applyProtection="0">
      <alignment vertical="center"/>
    </xf>
    <xf numFmtId="9" fontId="8" fillId="0" borderId="0" applyFont="0" applyFill="0" applyBorder="0" applyAlignment="0" applyProtection="0">
      <alignment vertical="center"/>
    </xf>
    <xf numFmtId="0" fontId="25" fillId="26" borderId="0" applyNumberFormat="0" applyBorder="0" applyAlignment="0" applyProtection="0">
      <alignment vertical="center"/>
    </xf>
    <xf numFmtId="0" fontId="118" fillId="63" borderId="0" applyNumberFormat="0" applyBorder="0" applyAlignment="0" applyProtection="0">
      <alignment vertical="center"/>
    </xf>
    <xf numFmtId="9" fontId="8" fillId="0" borderId="0" applyFont="0" applyFill="0" applyBorder="0" applyAlignment="0" applyProtection="0">
      <alignment vertical="center"/>
    </xf>
    <xf numFmtId="0" fontId="25" fillId="26" borderId="0" applyNumberFormat="0" applyBorder="0" applyAlignment="0" applyProtection="0">
      <alignment vertical="center"/>
    </xf>
    <xf numFmtId="9" fontId="8" fillId="0" borderId="0" applyFont="0" applyFill="0" applyBorder="0" applyAlignment="0" applyProtection="0">
      <alignment vertical="center"/>
    </xf>
    <xf numFmtId="0" fontId="25" fillId="17" borderId="0" applyNumberFormat="0" applyBorder="0" applyAlignment="0" applyProtection="0">
      <alignment vertical="center"/>
    </xf>
    <xf numFmtId="9" fontId="8" fillId="0" borderId="0" applyFont="0" applyFill="0" applyBorder="0" applyAlignment="0" applyProtection="0">
      <alignment vertical="center"/>
    </xf>
    <xf numFmtId="0" fontId="25" fillId="5" borderId="0" applyNumberFormat="0" applyBorder="0" applyAlignment="0" applyProtection="0">
      <alignment vertical="center"/>
    </xf>
    <xf numFmtId="0" fontId="25" fillId="17" borderId="0" applyNumberFormat="0" applyBorder="0" applyAlignment="0" applyProtection="0">
      <alignment vertical="center"/>
    </xf>
    <xf numFmtId="0" fontId="71" fillId="0" borderId="4" applyNumberFormat="0" applyFill="0" applyProtection="0">
      <alignment horizontal="left" vertical="center"/>
    </xf>
    <xf numFmtId="0" fontId="25" fillId="5"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8" fillId="62" borderId="0" applyNumberFormat="0" applyFont="0" applyBorder="0" applyAlignment="0" applyProtection="0">
      <alignment vertical="center"/>
    </xf>
    <xf numFmtId="0" fontId="67" fillId="16" borderId="0" applyNumberFormat="0" applyBorder="0" applyAlignment="0" applyProtection="0">
      <alignment vertical="center"/>
    </xf>
    <xf numFmtId="0" fontId="67" fillId="9" borderId="0" applyNumberFormat="0" applyBorder="0" applyAlignment="0" applyProtection="0">
      <alignment vertical="center"/>
    </xf>
    <xf numFmtId="0" fontId="114" fillId="0" borderId="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67" fillId="9" borderId="0" applyNumberFormat="0" applyBorder="0" applyAlignment="0" applyProtection="0">
      <alignment vertical="center"/>
    </xf>
    <xf numFmtId="0" fontId="99" fillId="0" borderId="31">
      <alignment horizontal="center" vertical="center"/>
    </xf>
    <xf numFmtId="0" fontId="74" fillId="0" borderId="22" applyNumberFormat="0" applyFill="0" applyAlignment="0" applyProtection="0">
      <alignment vertical="center"/>
    </xf>
    <xf numFmtId="0" fontId="8" fillId="0" borderId="0">
      <alignment vertical="center"/>
    </xf>
    <xf numFmtId="0" fontId="67" fillId="9" borderId="0" applyNumberFormat="0" applyBorder="0" applyAlignment="0" applyProtection="0">
      <alignment vertical="center"/>
    </xf>
    <xf numFmtId="9" fontId="8" fillId="0" borderId="0" applyFont="0" applyFill="0" applyBorder="0" applyAlignment="0" applyProtection="0">
      <alignment vertical="center"/>
    </xf>
    <xf numFmtId="0" fontId="72" fillId="0" borderId="19" applyNumberFormat="0" applyFill="0" applyAlignment="0" applyProtection="0">
      <alignment vertical="center"/>
    </xf>
    <xf numFmtId="0" fontId="67" fillId="9" borderId="0" applyNumberFormat="0" applyBorder="0" applyAlignment="0" applyProtection="0">
      <alignment vertical="center"/>
    </xf>
    <xf numFmtId="0" fontId="72" fillId="0" borderId="19" applyNumberFormat="0" applyFill="0" applyAlignment="0" applyProtection="0">
      <alignment vertical="center"/>
    </xf>
    <xf numFmtId="0" fontId="67" fillId="9" borderId="0" applyNumberFormat="0" applyBorder="0" applyAlignment="0" applyProtection="0">
      <alignment vertical="center"/>
    </xf>
    <xf numFmtId="0" fontId="67" fillId="18"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86" fillId="10" borderId="1" applyNumberFormat="0" applyBorder="0" applyAlignment="0" applyProtection="0">
      <alignment vertical="center"/>
    </xf>
    <xf numFmtId="0" fontId="25" fillId="6" borderId="0" applyNumberFormat="0" applyBorder="0" applyAlignment="0" applyProtection="0">
      <alignment vertical="center"/>
    </xf>
    <xf numFmtId="0" fontId="25" fillId="26" borderId="0" applyNumberFormat="0" applyBorder="0" applyAlignment="0" applyProtection="0">
      <alignment vertical="center"/>
    </xf>
    <xf numFmtId="0" fontId="65" fillId="0" borderId="16" applyNumberFormat="0" applyFill="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119" fillId="5" borderId="34">
      <alignment horizontal="left" vertical="center"/>
      <protection locked="0" hidden="1"/>
    </xf>
    <xf numFmtId="0" fontId="67" fillId="18" borderId="0" applyNumberFormat="0" applyBorder="0" applyAlignment="0" applyProtection="0">
      <alignment vertical="center"/>
    </xf>
    <xf numFmtId="0" fontId="65" fillId="0" borderId="16" applyNumberFormat="0" applyFill="0" applyAlignment="0" applyProtection="0">
      <alignment vertical="center"/>
    </xf>
    <xf numFmtId="0" fontId="119" fillId="5" borderId="34">
      <alignment horizontal="left" vertical="center"/>
      <protection locked="0" hidden="1"/>
    </xf>
    <xf numFmtId="0" fontId="67" fillId="18" borderId="0" applyNumberFormat="0" applyBorder="0" applyAlignment="0" applyProtection="0">
      <alignment vertical="center"/>
    </xf>
    <xf numFmtId="0" fontId="69" fillId="0" borderId="18" applyNumberFormat="0" applyFill="0" applyAlignment="0" applyProtection="0">
      <alignment vertical="center"/>
    </xf>
    <xf numFmtId="188" fontId="8" fillId="0" borderId="0" applyFont="0" applyFill="0" applyBorder="0" applyAlignment="0" applyProtection="0">
      <alignment vertical="center"/>
    </xf>
    <xf numFmtId="0" fontId="67" fillId="18" borderId="0" applyNumberFormat="0" applyBorder="0" applyAlignment="0" applyProtection="0">
      <alignment vertical="center"/>
    </xf>
    <xf numFmtId="0" fontId="68" fillId="0" borderId="17" applyNumberFormat="0" applyFill="0" applyAlignment="0" applyProtection="0">
      <alignment vertical="center"/>
    </xf>
    <xf numFmtId="0" fontId="67" fillId="18" borderId="0" applyNumberFormat="0" applyBorder="0" applyAlignment="0" applyProtection="0">
      <alignment vertical="center"/>
    </xf>
    <xf numFmtId="0" fontId="68" fillId="0" borderId="17" applyNumberFormat="0" applyFill="0" applyAlignment="0" applyProtection="0">
      <alignment vertical="center"/>
    </xf>
    <xf numFmtId="0" fontId="67" fillId="18" borderId="0" applyNumberFormat="0" applyBorder="0" applyAlignment="0" applyProtection="0">
      <alignment vertical="center"/>
    </xf>
    <xf numFmtId="0" fontId="72" fillId="0" borderId="19" applyNumberFormat="0" applyFill="0" applyAlignment="0" applyProtection="0">
      <alignment vertical="center"/>
    </xf>
    <xf numFmtId="0" fontId="68" fillId="0" borderId="23" applyNumberFormat="0" applyFill="0" applyAlignment="0" applyProtection="0">
      <alignment vertical="center"/>
    </xf>
    <xf numFmtId="0" fontId="67" fillId="18" borderId="0" applyNumberFormat="0" applyBorder="0" applyAlignment="0" applyProtection="0">
      <alignment vertical="center"/>
    </xf>
    <xf numFmtId="0" fontId="72" fillId="0" borderId="19" applyNumberFormat="0" applyFill="0" applyAlignment="0" applyProtection="0">
      <alignment vertical="center"/>
    </xf>
    <xf numFmtId="9" fontId="8" fillId="0" borderId="0" applyFont="0" applyFill="0" applyBorder="0" applyAlignment="0" applyProtection="0">
      <alignment vertical="center"/>
    </xf>
    <xf numFmtId="0" fontId="68" fillId="0" borderId="23" applyNumberFormat="0" applyFill="0" applyAlignment="0" applyProtection="0">
      <alignment vertical="center"/>
    </xf>
    <xf numFmtId="0" fontId="67" fillId="18"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99" fillId="0" borderId="0" applyNumberFormat="0" applyFill="0" applyBorder="0" applyAlignment="0" applyProtection="0">
      <alignment vertical="center"/>
    </xf>
    <xf numFmtId="0" fontId="25" fillId="5" borderId="0" applyNumberFormat="0" applyBorder="0" applyAlignment="0" applyProtection="0">
      <alignment vertical="center"/>
    </xf>
    <xf numFmtId="0" fontId="67" fillId="5" borderId="0" applyNumberFormat="0" applyBorder="0" applyAlignment="0" applyProtection="0">
      <alignment vertical="center"/>
    </xf>
    <xf numFmtId="0" fontId="67" fillId="5" borderId="0" applyNumberFormat="0" applyBorder="0" applyAlignment="0" applyProtection="0">
      <alignment vertical="center"/>
    </xf>
    <xf numFmtId="0" fontId="72" fillId="0" borderId="19" applyNumberFormat="0" applyFill="0" applyAlignment="0" applyProtection="0">
      <alignment vertical="center"/>
    </xf>
    <xf numFmtId="0" fontId="67" fillId="16" borderId="0" applyNumberFormat="0" applyBorder="0" applyAlignment="0" applyProtection="0">
      <alignment vertical="center"/>
    </xf>
    <xf numFmtId="9" fontId="8" fillId="0" borderId="0" applyFont="0" applyFill="0" applyBorder="0" applyAlignment="0" applyProtection="0">
      <alignment vertical="center"/>
    </xf>
    <xf numFmtId="187" fontId="8" fillId="0" borderId="0" applyFont="0" applyFill="0" applyBorder="0" applyAlignment="0" applyProtection="0">
      <alignment vertical="center"/>
    </xf>
    <xf numFmtId="0" fontId="122" fillId="0" borderId="0" applyNumberFormat="0" applyFill="0" applyBorder="0" applyAlignment="0" applyProtection="0">
      <alignment vertical="center"/>
    </xf>
    <xf numFmtId="0" fontId="69" fillId="0" borderId="18" applyNumberFormat="0" applyFill="0" applyAlignment="0" applyProtection="0">
      <alignment vertical="center"/>
    </xf>
    <xf numFmtId="200" fontId="8" fillId="0" borderId="0" applyFont="0" applyFill="0" applyBorder="0" applyAlignment="0" applyProtection="0">
      <alignment vertical="center"/>
    </xf>
    <xf numFmtId="0" fontId="65" fillId="0" borderId="16" applyNumberFormat="0" applyFill="0" applyAlignment="0" applyProtection="0">
      <alignment vertical="center"/>
    </xf>
    <xf numFmtId="193" fontId="114" fillId="0" borderId="0">
      <alignment vertical="center"/>
    </xf>
    <xf numFmtId="15" fontId="113" fillId="0" borderId="0">
      <alignment vertical="center"/>
    </xf>
    <xf numFmtId="15" fontId="113" fillId="0" borderId="0">
      <alignment vertical="center"/>
    </xf>
    <xf numFmtId="202" fontId="114" fillId="0" borderId="0">
      <alignment vertical="center"/>
    </xf>
    <xf numFmtId="0" fontId="115" fillId="0" borderId="36"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6" fillId="17" borderId="0" applyNumberFormat="0" applyBorder="0" applyAlignment="0" applyProtection="0">
      <alignment vertical="center"/>
    </xf>
    <xf numFmtId="0" fontId="64" fillId="9" borderId="0" applyNumberFormat="0" applyBorder="0" applyAlignment="0" applyProtection="0">
      <alignment vertical="center"/>
    </xf>
    <xf numFmtId="0" fontId="103" fillId="0" borderId="35" applyNumberFormat="0" applyAlignment="0" applyProtection="0">
      <alignment horizontal="left" vertical="center"/>
    </xf>
    <xf numFmtId="0" fontId="103" fillId="0" borderId="11">
      <alignment horizontal="left" vertical="center"/>
    </xf>
    <xf numFmtId="0" fontId="103" fillId="0" borderId="11">
      <alignment horizontal="left" vertical="center"/>
    </xf>
    <xf numFmtId="43" fontId="0" fillId="0" borderId="0" applyFont="0" applyFill="0" applyBorder="0" applyAlignment="0" applyProtection="0">
      <alignment vertical="center"/>
    </xf>
    <xf numFmtId="0" fontId="86" fillId="10" borderId="1" applyNumberFormat="0" applyBorder="0" applyAlignment="0" applyProtection="0">
      <alignment vertical="center"/>
    </xf>
    <xf numFmtId="43" fontId="0" fillId="0" borderId="0" applyFont="0" applyFill="0" applyBorder="0" applyAlignment="0" applyProtection="0">
      <alignment vertical="center"/>
    </xf>
    <xf numFmtId="0" fontId="86" fillId="10" borderId="1" applyNumberFormat="0" applyBorder="0" applyAlignment="0" applyProtection="0">
      <alignment vertical="center"/>
    </xf>
    <xf numFmtId="0" fontId="86" fillId="10" borderId="1" applyNumberFormat="0" applyBorder="0" applyAlignment="0" applyProtection="0">
      <alignment vertical="center"/>
    </xf>
    <xf numFmtId="0" fontId="86" fillId="10" borderId="1" applyNumberFormat="0" applyBorder="0" applyAlignment="0" applyProtection="0">
      <alignment vertical="center"/>
    </xf>
    <xf numFmtId="0" fontId="86" fillId="10" borderId="1" applyNumberFormat="0" applyBorder="0" applyAlignment="0" applyProtection="0">
      <alignment vertical="center"/>
    </xf>
    <xf numFmtId="0" fontId="86" fillId="10" borderId="1" applyNumberFormat="0" applyBorder="0" applyAlignment="0" applyProtection="0">
      <alignment vertical="center"/>
    </xf>
    <xf numFmtId="182" fontId="109" fillId="57" borderId="0">
      <alignment vertical="center"/>
    </xf>
    <xf numFmtId="182" fontId="110" fillId="58" borderId="0">
      <alignment vertical="center"/>
    </xf>
    <xf numFmtId="38" fontId="8" fillId="0" borderId="0" applyFont="0" applyFill="0" applyBorder="0" applyAlignment="0" applyProtection="0">
      <alignment vertical="center"/>
    </xf>
    <xf numFmtId="0" fontId="8" fillId="0" borderId="0">
      <alignment vertical="center"/>
    </xf>
    <xf numFmtId="40" fontId="8" fillId="0" borderId="0" applyFont="0" applyFill="0" applyBorder="0" applyAlignment="0" applyProtection="0">
      <alignment vertical="center"/>
    </xf>
    <xf numFmtId="43" fontId="0" fillId="0" borderId="0" applyFont="0" applyFill="0" applyBorder="0" applyAlignment="0" applyProtection="0">
      <alignment vertical="center"/>
    </xf>
    <xf numFmtId="185" fontId="8" fillId="0" borderId="0" applyFont="0" applyFill="0" applyBorder="0" applyAlignment="0" applyProtection="0">
      <alignment vertical="center"/>
    </xf>
    <xf numFmtId="197" fontId="8" fillId="0" borderId="0" applyFont="0" applyFill="0" applyBorder="0" applyAlignment="0" applyProtection="0">
      <alignment vertical="center"/>
    </xf>
    <xf numFmtId="1" fontId="71" fillId="0" borderId="21" applyFill="0" applyProtection="0">
      <alignment horizontal="center" vertical="center"/>
    </xf>
    <xf numFmtId="0" fontId="72" fillId="0" borderId="19" applyNumberFormat="0" applyFill="0" applyAlignment="0" applyProtection="0">
      <alignment vertical="center"/>
    </xf>
    <xf numFmtId="40" fontId="108" fillId="12" borderId="34">
      <alignment horizontal="centerContinuous" vertical="center"/>
    </xf>
    <xf numFmtId="40" fontId="108" fillId="12" borderId="34">
      <alignment horizontal="centerContinuous" vertical="center"/>
    </xf>
    <xf numFmtId="9" fontId="8" fillId="0" borderId="0" applyFont="0" applyFill="0" applyBorder="0" applyAlignment="0" applyProtection="0">
      <alignment vertical="center"/>
    </xf>
    <xf numFmtId="0" fontId="99" fillId="0" borderId="31">
      <alignment horizontal="center" vertical="center"/>
    </xf>
    <xf numFmtId="37" fontId="107" fillId="0" borderId="0">
      <alignment vertical="center"/>
    </xf>
    <xf numFmtId="0" fontId="99" fillId="0" borderId="31">
      <alignment horizontal="center" vertical="center"/>
    </xf>
    <xf numFmtId="37" fontId="107" fillId="0" borderId="0">
      <alignment vertical="center"/>
    </xf>
    <xf numFmtId="0" fontId="99" fillId="0" borderId="31">
      <alignment horizontal="center" vertical="center"/>
    </xf>
    <xf numFmtId="37" fontId="107" fillId="0" borderId="0">
      <alignment vertical="center"/>
    </xf>
    <xf numFmtId="9" fontId="8" fillId="0" borderId="0" applyFont="0" applyFill="0" applyBorder="0" applyAlignment="0" applyProtection="0">
      <alignment vertical="center"/>
    </xf>
    <xf numFmtId="0" fontId="99" fillId="0" borderId="31">
      <alignment horizontal="center" vertical="center"/>
    </xf>
    <xf numFmtId="37" fontId="107" fillId="0" borderId="0">
      <alignment vertical="center"/>
    </xf>
    <xf numFmtId="0" fontId="111" fillId="0" borderId="0">
      <alignment vertical="top"/>
      <protection locked="0"/>
    </xf>
    <xf numFmtId="189" fontId="71" fillId="0" borderId="0">
      <alignment vertical="center"/>
    </xf>
    <xf numFmtId="9" fontId="8" fillId="0" borderId="0" applyFont="0" applyFill="0" applyBorder="0" applyAlignment="0" applyProtection="0">
      <alignment vertical="center"/>
    </xf>
    <xf numFmtId="0" fontId="105" fillId="0" borderId="0">
      <alignment vertical="center"/>
    </xf>
    <xf numFmtId="3" fontId="8" fillId="0" borderId="0" applyFont="0" applyFill="0" applyBorder="0" applyAlignment="0" applyProtection="0">
      <alignment vertical="center"/>
    </xf>
    <xf numFmtId="14" fontId="80" fillId="0" borderId="0">
      <alignment horizontal="center" vertical="center" wrapText="1"/>
      <protection locked="0"/>
    </xf>
    <xf numFmtId="0" fontId="8" fillId="0" borderId="0">
      <alignment vertical="center"/>
    </xf>
    <xf numFmtId="0" fontId="112" fillId="60" borderId="3">
      <alignment vertical="center"/>
      <protection locked="0"/>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76" fontId="8" fillId="0" borderId="0" applyFont="0" applyFill="0" applyProtection="0">
      <alignment vertical="center"/>
    </xf>
    <xf numFmtId="0" fontId="8" fillId="0" borderId="0" applyNumberFormat="0" applyFont="0" applyFill="0" applyBorder="0" applyAlignment="0" applyProtection="0">
      <alignment horizontal="left" vertical="center"/>
    </xf>
    <xf numFmtId="0" fontId="71" fillId="0" borderId="4" applyNumberFormat="0" applyFill="0" applyProtection="0">
      <alignment horizontal="right" vertical="center"/>
    </xf>
    <xf numFmtId="0" fontId="99" fillId="0" borderId="31">
      <alignment horizontal="center" vertical="center"/>
    </xf>
    <xf numFmtId="15" fontId="8" fillId="0" borderId="0" applyFont="0" applyFill="0" applyBorder="0" applyAlignment="0" applyProtection="0">
      <alignment vertical="center"/>
    </xf>
    <xf numFmtId="0" fontId="71" fillId="0" borderId="4" applyNumberFormat="0" applyFill="0" applyProtection="0">
      <alignment horizontal="right" vertical="center"/>
    </xf>
    <xf numFmtId="15" fontId="8" fillId="0" borderId="0" applyFont="0" applyFill="0" applyBorder="0" applyAlignment="0" applyProtection="0">
      <alignment vertical="center"/>
    </xf>
    <xf numFmtId="4" fontId="8" fillId="0" borderId="0" applyFont="0" applyFill="0" applyBorder="0" applyAlignment="0" applyProtection="0">
      <alignment vertical="center"/>
    </xf>
    <xf numFmtId="4" fontId="8" fillId="0" borderId="0" applyFont="0" applyFill="0" applyBorder="0" applyAlignment="0" applyProtection="0">
      <alignment vertical="center"/>
    </xf>
    <xf numFmtId="0" fontId="8" fillId="0" borderId="0">
      <alignment vertical="center"/>
    </xf>
    <xf numFmtId="0" fontId="71" fillId="0" borderId="4" applyNumberFormat="0" applyFill="0" applyProtection="0">
      <alignment horizontal="right" vertical="center"/>
    </xf>
    <xf numFmtId="0" fontId="99" fillId="0" borderId="31">
      <alignment horizontal="center" vertical="center"/>
    </xf>
    <xf numFmtId="0" fontId="99" fillId="0" borderId="31">
      <alignment horizontal="center" vertical="center"/>
    </xf>
    <xf numFmtId="0" fontId="99" fillId="0" borderId="31">
      <alignment horizontal="center" vertical="center"/>
    </xf>
    <xf numFmtId="0" fontId="99" fillId="0" borderId="31">
      <alignment horizontal="center" vertical="center"/>
    </xf>
    <xf numFmtId="3" fontId="8" fillId="0" borderId="0" applyFont="0" applyFill="0" applyBorder="0" applyAlignment="0" applyProtection="0">
      <alignment vertical="center"/>
    </xf>
    <xf numFmtId="0" fontId="8" fillId="62" borderId="0" applyNumberFormat="0" applyFont="0" applyBorder="0" applyAlignment="0" applyProtection="0">
      <alignment vertical="center"/>
    </xf>
    <xf numFmtId="0" fontId="112" fillId="60" borderId="3">
      <alignment vertical="center"/>
      <protection locked="0"/>
    </xf>
    <xf numFmtId="0" fontId="123" fillId="0" borderId="0">
      <alignment vertical="center"/>
    </xf>
    <xf numFmtId="0" fontId="112" fillId="60" borderId="3">
      <alignment vertical="center"/>
      <protection locked="0"/>
    </xf>
    <xf numFmtId="0" fontId="8" fillId="0" borderId="0">
      <alignment vertical="center"/>
    </xf>
    <xf numFmtId="0" fontId="112" fillId="60" borderId="3">
      <alignment vertical="center"/>
      <protection locked="0"/>
    </xf>
    <xf numFmtId="9" fontId="8" fillId="0" borderId="0" applyFont="0" applyFill="0" applyBorder="0" applyAlignment="0" applyProtection="0">
      <alignment vertical="center"/>
    </xf>
    <xf numFmtId="43" fontId="0"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17"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5" fillId="0" borderId="36"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5" fillId="0" borderId="16"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1" fillId="0" borderId="4" applyNumberFormat="0" applyFill="0" applyProtection="0">
      <alignment horizontal="right" vertical="center"/>
    </xf>
    <xf numFmtId="9" fontId="8" fillId="0" borderId="0" applyFont="0" applyFill="0" applyBorder="0" applyAlignment="0" applyProtection="0">
      <alignment vertical="center"/>
    </xf>
    <xf numFmtId="0" fontId="74" fillId="0" borderId="22" applyNumberFormat="0" applyFill="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24" fillId="0" borderId="38"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79" fontId="8" fillId="0" borderId="0" applyFont="0" applyFill="0" applyBorder="0" applyAlignment="0" applyProtection="0">
      <alignment vertical="center"/>
    </xf>
    <xf numFmtId="0" fontId="71" fillId="0" borderId="4" applyNumberFormat="0" applyFill="0" applyProtection="0">
      <alignment horizontal="right" vertical="center"/>
    </xf>
    <xf numFmtId="0" fontId="71" fillId="0" borderId="4" applyNumberFormat="0" applyFill="0" applyProtection="0">
      <alignment horizontal="right" vertical="center"/>
    </xf>
    <xf numFmtId="0" fontId="72" fillId="0" borderId="19" applyNumberFormat="0" applyFill="0" applyAlignment="0" applyProtection="0">
      <alignment vertical="center"/>
    </xf>
    <xf numFmtId="0" fontId="72" fillId="0" borderId="19" applyNumberFormat="0" applyFill="0" applyAlignment="0" applyProtection="0">
      <alignment vertical="center"/>
    </xf>
    <xf numFmtId="0" fontId="65" fillId="0" borderId="16" applyNumberFormat="0" applyFill="0" applyAlignment="0" applyProtection="0">
      <alignment vertical="center"/>
    </xf>
    <xf numFmtId="0" fontId="72" fillId="0" borderId="19"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76" fillId="20" borderId="0" applyNumberFormat="0" applyBorder="0" applyAlignment="0" applyProtection="0">
      <alignment vertical="center"/>
    </xf>
    <xf numFmtId="0" fontId="69" fillId="0" borderId="18"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65" fillId="0" borderId="16" applyNumberFormat="0" applyFill="0" applyAlignment="0" applyProtection="0">
      <alignment vertical="center"/>
    </xf>
    <xf numFmtId="0" fontId="76" fillId="20" borderId="0" applyNumberFormat="0" applyBorder="0" applyAlignment="0" applyProtection="0">
      <alignment vertical="center"/>
    </xf>
    <xf numFmtId="0" fontId="124" fillId="0" borderId="38" applyNumberFormat="0" applyFill="0" applyAlignment="0" applyProtection="0">
      <alignment vertical="center"/>
    </xf>
    <xf numFmtId="0" fontId="76" fillId="20" borderId="0" applyNumberFormat="0" applyBorder="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0" fontId="69" fillId="0" borderId="18" applyNumberFormat="0" applyFill="0" applyAlignment="0" applyProtection="0">
      <alignment vertical="center"/>
    </xf>
    <xf numFmtId="1" fontId="71" fillId="0" borderId="21" applyFill="0" applyProtection="0">
      <alignment horizontal="center" vertical="center"/>
    </xf>
    <xf numFmtId="0" fontId="69" fillId="0" borderId="18" applyNumberFormat="0" applyFill="0" applyAlignment="0" applyProtection="0">
      <alignment vertical="center"/>
    </xf>
    <xf numFmtId="186" fontId="0" fillId="0" borderId="0" applyFont="0" applyFill="0" applyBorder="0" applyAlignment="0" applyProtection="0">
      <alignment vertical="center"/>
    </xf>
    <xf numFmtId="0" fontId="124" fillId="0" borderId="0" applyNumberFormat="0" applyFill="0" applyBorder="0" applyAlignment="0" applyProtection="0">
      <alignment vertical="center"/>
    </xf>
    <xf numFmtId="186" fontId="0" fillId="0" borderId="0" applyFont="0" applyFill="0" applyBorder="0" applyAlignment="0" applyProtection="0">
      <alignment vertical="center"/>
    </xf>
    <xf numFmtId="0" fontId="124"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43"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0" fillId="0" borderId="0">
      <alignment vertical="center"/>
    </xf>
    <xf numFmtId="0" fontId="117" fillId="0" borderId="0" applyNumberFormat="0" applyFill="0" applyBorder="0" applyAlignment="0" applyProtection="0">
      <alignment vertical="center"/>
    </xf>
    <xf numFmtId="0" fontId="120" fillId="5" borderId="37" applyNumberFormat="0" applyAlignment="0" applyProtection="0">
      <alignment vertical="center"/>
    </xf>
    <xf numFmtId="0" fontId="0" fillId="0" borderId="0">
      <alignment vertical="center"/>
    </xf>
    <xf numFmtId="0" fontId="117" fillId="0" borderId="0" applyNumberFormat="0" applyFill="0" applyBorder="0" applyAlignment="0" applyProtection="0">
      <alignment vertical="center"/>
    </xf>
    <xf numFmtId="0" fontId="117" fillId="0" borderId="0" applyNumberFormat="0" applyFill="0" applyBorder="0" applyAlignment="0" applyProtection="0">
      <alignment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85" fillId="11" borderId="0" applyNumberFormat="0" applyBorder="0" applyAlignment="0" applyProtection="0">
      <alignment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87" fillId="0" borderId="4" applyNumberFormat="0" applyFill="0" applyProtection="0">
      <alignment horizontal="center"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73" fillId="0" borderId="21" applyNumberFormat="0" applyFill="0" applyProtection="0">
      <alignment horizontal="center" vertical="center"/>
    </xf>
    <xf numFmtId="0" fontId="126" fillId="0" borderId="0" applyNumberFormat="0" applyFill="0" applyBorder="0" applyAlignment="0" applyProtection="0">
      <alignment vertical="center"/>
    </xf>
    <xf numFmtId="0" fontId="85" fillId="11" borderId="0" applyNumberFormat="0" applyBorder="0" applyAlignment="0" applyProtection="0">
      <alignment vertical="center"/>
    </xf>
    <xf numFmtId="0" fontId="126" fillId="0" borderId="0" applyNumberFormat="0" applyFill="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126" fillId="0" borderId="0" applyNumberFormat="0" applyFill="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126" fillId="0" borderId="0" applyNumberFormat="0" applyFill="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126" fillId="0" borderId="0" applyNumberFormat="0" applyFill="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127" fillId="59" borderId="0" applyNumberFormat="0" applyBorder="0" applyAlignment="0" applyProtection="0">
      <alignment vertical="center"/>
    </xf>
    <xf numFmtId="0" fontId="85" fillId="11" borderId="0" applyNumberFormat="0" applyBorder="0" applyAlignment="0" applyProtection="0">
      <alignment vertical="center"/>
    </xf>
    <xf numFmtId="0" fontId="85" fillId="11" borderId="0" applyNumberFormat="0" applyBorder="0" applyAlignment="0" applyProtection="0">
      <alignment vertical="center"/>
    </xf>
    <xf numFmtId="0" fontId="127" fillId="59" borderId="0" applyNumberFormat="0" applyBorder="0" applyAlignment="0" applyProtection="0">
      <alignment vertical="center"/>
    </xf>
    <xf numFmtId="0" fontId="127" fillId="59" borderId="0" applyNumberFormat="0" applyBorder="0" applyAlignment="0" applyProtection="0">
      <alignment vertical="center"/>
    </xf>
    <xf numFmtId="0" fontId="127"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127" fillId="11" borderId="0" applyNumberFormat="0" applyBorder="0" applyAlignment="0" applyProtection="0">
      <alignment vertical="center"/>
    </xf>
    <xf numFmtId="0" fontId="127" fillId="11" borderId="0" applyNumberFormat="0" applyBorder="0" applyAlignment="0" applyProtection="0">
      <alignment vertical="center"/>
    </xf>
    <xf numFmtId="0" fontId="127" fillId="11" borderId="0" applyNumberFormat="0" applyBorder="0" applyAlignment="0" applyProtection="0">
      <alignment vertical="center"/>
    </xf>
    <xf numFmtId="0" fontId="127" fillId="11" borderId="0" applyNumberFormat="0" applyBorder="0" applyAlignment="0" applyProtection="0">
      <alignment vertical="center"/>
    </xf>
    <xf numFmtId="0" fontId="0" fillId="0" borderId="0">
      <alignment vertical="center"/>
    </xf>
    <xf numFmtId="0" fontId="127" fillId="11" borderId="0" applyNumberFormat="0" applyBorder="0" applyAlignment="0" applyProtection="0">
      <alignment vertical="center"/>
    </xf>
    <xf numFmtId="0" fontId="127" fillId="11" borderId="0" applyNumberFormat="0" applyBorder="0" applyAlignment="0" applyProtection="0">
      <alignment vertical="center"/>
    </xf>
    <xf numFmtId="0" fontId="75" fillId="15" borderId="0" applyNumberFormat="0" applyBorder="0" applyAlignment="0" applyProtection="0">
      <alignment vertical="center"/>
    </xf>
    <xf numFmtId="0" fontId="127" fillId="11" borderId="0" applyNumberFormat="0" applyBorder="0" applyAlignment="0" applyProtection="0">
      <alignment vertical="center"/>
    </xf>
    <xf numFmtId="0" fontId="127" fillId="11" borderId="0" applyNumberFormat="0" applyBorder="0" applyAlignment="0" applyProtection="0">
      <alignment vertical="center"/>
    </xf>
    <xf numFmtId="0" fontId="88" fillId="11" borderId="0" applyNumberFormat="0" applyBorder="0" applyAlignment="0" applyProtection="0">
      <alignment vertical="center"/>
    </xf>
    <xf numFmtId="0" fontId="85" fillId="59" borderId="0" applyNumberFormat="0" applyBorder="0" applyAlignment="0" applyProtection="0">
      <alignment vertical="center"/>
    </xf>
    <xf numFmtId="0" fontId="113" fillId="0" borderId="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5" fillId="5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68" fillId="0" borderId="2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8" fillId="0" borderId="39" applyNumberFormat="0" applyFill="0" applyAlignment="0" applyProtection="0">
      <alignment vertical="center"/>
    </xf>
    <xf numFmtId="0" fontId="8" fillId="0" borderId="0">
      <alignment vertical="center"/>
    </xf>
    <xf numFmtId="0" fontId="76" fillId="20" borderId="0" applyNumberFormat="0" applyBorder="0" applyAlignment="0" applyProtection="0">
      <alignment vertical="center"/>
    </xf>
    <xf numFmtId="0" fontId="8" fillId="0" borderId="0">
      <alignment vertical="center"/>
    </xf>
    <xf numFmtId="0" fontId="76" fillId="20" borderId="0" applyNumberFormat="0" applyBorder="0" applyAlignment="0" applyProtection="0">
      <alignment vertical="center"/>
    </xf>
    <xf numFmtId="0" fontId="8" fillId="0" borderId="0">
      <alignment vertical="center"/>
    </xf>
    <xf numFmtId="0" fontId="76" fillId="20" borderId="0" applyNumberFormat="0" applyBorder="0" applyAlignment="0" applyProtection="0">
      <alignment vertical="center"/>
    </xf>
    <xf numFmtId="0" fontId="8" fillId="0" borderId="0">
      <alignment vertical="center"/>
    </xf>
    <xf numFmtId="0" fontId="8" fillId="0" borderId="0">
      <alignment vertical="center"/>
    </xf>
    <xf numFmtId="0" fontId="76" fillId="20" borderId="0" applyNumberFormat="0" applyBorder="0" applyAlignment="0" applyProtection="0">
      <alignment vertical="center"/>
    </xf>
    <xf numFmtId="0" fontId="8" fillId="0" borderId="0">
      <alignment vertical="center"/>
    </xf>
    <xf numFmtId="0" fontId="8" fillId="0" borderId="0">
      <alignment vertical="center"/>
    </xf>
    <xf numFmtId="0" fontId="129" fillId="14" borderId="4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10" borderId="20" applyNumberFormat="0" applyFont="0" applyAlignment="0" applyProtection="0">
      <alignment vertical="center"/>
    </xf>
    <xf numFmtId="0" fontId="0" fillId="0" borderId="0">
      <alignment vertical="center"/>
    </xf>
    <xf numFmtId="0" fontId="8" fillId="0" borderId="0">
      <alignment vertical="center"/>
    </xf>
    <xf numFmtId="0" fontId="0" fillId="10" borderId="20"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10" borderId="20" applyNumberFormat="0" applyFont="0" applyAlignment="0" applyProtection="0">
      <alignment vertical="center"/>
    </xf>
    <xf numFmtId="0" fontId="0"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0" fillId="10" borderId="20" applyNumberFormat="0" applyFont="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4" fillId="64" borderId="0" applyNumberFormat="0" applyBorder="0" applyAlignment="0" applyProtection="0">
      <alignment vertical="center"/>
    </xf>
    <xf numFmtId="0" fontId="8" fillId="0" borderId="0">
      <alignment vertical="center"/>
    </xf>
    <xf numFmtId="0" fontId="64" fillId="6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2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4" fillId="3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2" fillId="17" borderId="33"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9" fillId="14" borderId="40" applyNumberFormat="0" applyAlignment="0" applyProtection="0">
      <alignment vertical="center"/>
    </xf>
    <xf numFmtId="0" fontId="8" fillId="0" borderId="0">
      <alignment vertical="center"/>
    </xf>
    <xf numFmtId="0" fontId="8" fillId="0" borderId="0">
      <alignment vertical="center"/>
    </xf>
    <xf numFmtId="0" fontId="102" fillId="17" borderId="33" applyNumberFormat="0" applyAlignment="0" applyProtection="0">
      <alignment vertical="center"/>
    </xf>
    <xf numFmtId="0" fontId="129" fillId="14" borderId="40"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0" fillId="5" borderId="37" applyNumberFormat="0" applyAlignment="0" applyProtection="0">
      <alignment vertical="center"/>
    </xf>
    <xf numFmtId="0" fontId="0" fillId="0" borderId="0">
      <alignment vertical="center"/>
    </xf>
    <xf numFmtId="0" fontId="120" fillId="5" borderId="37" applyNumberFormat="0" applyAlignment="0" applyProtection="0">
      <alignment vertical="center"/>
    </xf>
    <xf numFmtId="0" fontId="8" fillId="0" borderId="0">
      <alignment vertical="center"/>
    </xf>
    <xf numFmtId="0" fontId="120" fillId="5" borderId="37" applyNumberFormat="0" applyAlignment="0" applyProtection="0">
      <alignment vertical="center"/>
    </xf>
    <xf numFmtId="0" fontId="8" fillId="0" borderId="0">
      <alignment vertical="center"/>
    </xf>
    <xf numFmtId="0" fontId="120" fillId="5" borderId="37" applyNumberFormat="0" applyAlignment="0" applyProtection="0">
      <alignment vertical="center"/>
    </xf>
    <xf numFmtId="0" fontId="8" fillId="0" borderId="0">
      <alignment vertical="center"/>
    </xf>
    <xf numFmtId="0" fontId="120" fillId="5" borderId="37" applyNumberFormat="0" applyAlignment="0" applyProtection="0">
      <alignment vertical="center"/>
    </xf>
    <xf numFmtId="0" fontId="8" fillId="0" borderId="0">
      <alignment vertical="center"/>
    </xf>
    <xf numFmtId="0" fontId="8" fillId="0" borderId="0">
      <alignment vertical="center"/>
    </xf>
    <xf numFmtId="0" fontId="120" fillId="5" borderId="37" applyNumberFormat="0" applyAlignment="0" applyProtection="0">
      <alignment vertical="center"/>
    </xf>
    <xf numFmtId="0" fontId="104" fillId="20"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2" fillId="17" borderId="33" applyNumberFormat="0" applyAlignment="0" applyProtection="0">
      <alignment vertical="center"/>
    </xf>
    <xf numFmtId="0" fontId="8" fillId="0" borderId="0">
      <alignment vertical="center"/>
    </xf>
    <xf numFmtId="0" fontId="102" fillId="17" borderId="33" applyNumberFormat="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1" fillId="0" borderId="0">
      <alignment vertical="center"/>
    </xf>
    <xf numFmtId="0" fontId="8" fillId="0" borderId="0">
      <alignment vertical="center"/>
    </xf>
    <xf numFmtId="0" fontId="8" fillId="0" borderId="0">
      <alignment vertical="center"/>
    </xf>
    <xf numFmtId="0" fontId="102" fillId="17" borderId="33" applyNumberFormat="0" applyAlignment="0" applyProtection="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8" fillId="0" borderId="39" applyNumberFormat="0" applyFill="0" applyAlignment="0" applyProtection="0">
      <alignment vertical="center"/>
    </xf>
    <xf numFmtId="0" fontId="0" fillId="0" borderId="0">
      <alignment vertical="center"/>
    </xf>
    <xf numFmtId="0" fontId="0" fillId="0" borderId="0">
      <alignment vertical="center"/>
    </xf>
    <xf numFmtId="0" fontId="128" fillId="0" borderId="3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8" fillId="0" borderId="39" applyNumberFormat="0" applyFill="0" applyAlignment="0" applyProtection="0">
      <alignment vertical="center"/>
    </xf>
    <xf numFmtId="0" fontId="0" fillId="0" borderId="0">
      <alignment vertical="center"/>
    </xf>
    <xf numFmtId="0" fontId="128" fillId="0" borderId="39" applyNumberFormat="0" applyFill="0" applyAlignment="0" applyProtection="0">
      <alignment vertical="center"/>
    </xf>
    <xf numFmtId="0" fontId="0" fillId="0" borderId="0">
      <alignment vertical="center"/>
    </xf>
    <xf numFmtId="0" fontId="0" fillId="0" borderId="0">
      <alignment vertical="center"/>
    </xf>
    <xf numFmtId="0" fontId="128" fillId="0" borderId="39" applyNumberFormat="0" applyFill="0" applyAlignment="0" applyProtection="0">
      <alignment vertical="center"/>
    </xf>
    <xf numFmtId="0" fontId="0" fillId="0" borderId="0">
      <alignment vertical="center"/>
    </xf>
    <xf numFmtId="0" fontId="0" fillId="0" borderId="0">
      <alignment vertical="center"/>
    </xf>
    <xf numFmtId="0" fontId="128" fillId="0" borderId="3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pplyAlignment="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116" fillId="0" borderId="1">
      <alignment horizontal="left" vertical="center"/>
    </xf>
    <xf numFmtId="0" fontId="0" fillId="10" borderId="20" applyNumberFormat="0" applyFont="0" applyAlignment="0" applyProtection="0">
      <alignment vertical="center"/>
    </xf>
    <xf numFmtId="0" fontId="116" fillId="0" borderId="1">
      <alignment horizontal="left" vertical="center"/>
    </xf>
    <xf numFmtId="0" fontId="116" fillId="0" borderId="1">
      <alignment horizontal="left" vertical="center"/>
    </xf>
    <xf numFmtId="0" fontId="0" fillId="10" borderId="20" applyNumberFormat="0" applyFont="0" applyAlignment="0" applyProtection="0">
      <alignment vertical="center"/>
    </xf>
    <xf numFmtId="0" fontId="116" fillId="0" borderId="1">
      <alignment horizontal="left" vertical="center"/>
    </xf>
    <xf numFmtId="0" fontId="116" fillId="0" borderId="1">
      <alignment horizontal="left" vertical="center"/>
    </xf>
    <xf numFmtId="0" fontId="116" fillId="0" borderId="1">
      <alignment horizontal="left" vertical="center"/>
    </xf>
    <xf numFmtId="0" fontId="116"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130" fillId="17" borderId="37" applyNumberFormat="0" applyAlignment="0" applyProtection="0">
      <alignment vertical="center"/>
    </xf>
    <xf numFmtId="0" fontId="8" fillId="0" borderId="0">
      <alignment vertical="center"/>
    </xf>
    <xf numFmtId="1" fontId="71" fillId="0" borderId="21" applyFill="0" applyProtection="0">
      <alignment horizontal="center" vertical="center"/>
    </xf>
    <xf numFmtId="0" fontId="8" fillId="0" borderId="0">
      <alignment vertical="center"/>
    </xf>
    <xf numFmtId="0" fontId="9" fillId="0" borderId="0">
      <alignment vertical="center"/>
    </xf>
    <xf numFmtId="0" fontId="130" fillId="17" borderId="37" applyNumberFormat="0" applyAlignment="0" applyProtection="0">
      <alignment vertical="center"/>
    </xf>
    <xf numFmtId="0" fontId="9" fillId="0" borderId="0">
      <alignment vertical="center"/>
    </xf>
    <xf numFmtId="0" fontId="106"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3" fillId="0" borderId="0" applyNumberFormat="0" applyFill="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76" fillId="20" borderId="0" applyNumberFormat="0" applyBorder="0" applyAlignment="0" applyProtection="0">
      <alignment vertical="center"/>
    </xf>
    <xf numFmtId="0" fontId="104" fillId="6" borderId="0" applyNumberFormat="0" applyBorder="0" applyAlignment="0" applyProtection="0">
      <alignment vertical="center"/>
    </xf>
    <xf numFmtId="0" fontId="104" fillId="6" borderId="0" applyNumberFormat="0" applyBorder="0" applyAlignment="0" applyProtection="0">
      <alignment vertical="center"/>
    </xf>
    <xf numFmtId="0" fontId="104" fillId="6" borderId="0" applyNumberFormat="0" applyBorder="0" applyAlignment="0" applyProtection="0">
      <alignment vertical="center"/>
    </xf>
    <xf numFmtId="0" fontId="104"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126" fillId="0" borderId="0" applyNumberFormat="0" applyFill="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126" fillId="0" borderId="0" applyNumberFormat="0" applyFill="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71" fillId="0" borderId="4" applyNumberFormat="0" applyFill="0" applyProtection="0">
      <alignment horizontal="lef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104" fillId="20"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135" fillId="0" borderId="0" applyNumberFormat="0" applyFill="0" applyBorder="0" applyAlignment="0" applyProtection="0">
      <alignment vertical="center"/>
    </xf>
    <xf numFmtId="0" fontId="68" fillId="0" borderId="17"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17"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135"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135" fillId="0" borderId="0" applyNumberForma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4" fontId="0" fillId="0" borderId="0" applyFont="0" applyFill="0" applyBorder="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68" fillId="0" borderId="23" applyNumberFormat="0" applyFill="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30" fillId="17" borderId="37"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9" fillId="14" borderId="40" applyNumberFormat="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73" fillId="0" borderId="21" applyNumberFormat="0" applyFill="0" applyProtection="0">
      <alignment horizontal="lef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28" fillId="0" borderId="39" applyNumberFormat="0" applyFill="0" applyAlignment="0" applyProtection="0">
      <alignment vertical="center"/>
    </xf>
    <xf numFmtId="0" fontId="113" fillId="0" borderId="0">
      <alignment vertical="center"/>
    </xf>
    <xf numFmtId="0" fontId="120" fillId="5" borderId="37" applyNumberFormat="0" applyAlignment="0" applyProtection="0">
      <alignment vertical="center"/>
    </xf>
    <xf numFmtId="199"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6" fontId="0" fillId="0" borderId="0" applyFont="0" applyFill="0" applyBorder="0" applyAlignment="0" applyProtection="0">
      <alignment vertical="center"/>
    </xf>
    <xf numFmtId="43" fontId="0" fillId="0" borderId="0" applyFont="0" applyFill="0" applyBorder="0" applyAlignment="0" applyProtection="0">
      <alignment vertical="center"/>
    </xf>
    <xf numFmtId="186"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8" fillId="65" borderId="0" applyNumberFormat="0" applyBorder="0" applyAlignment="0" applyProtection="0">
      <alignment vertical="center"/>
    </xf>
    <xf numFmtId="0" fontId="118" fillId="65" borderId="0" applyNumberFormat="0" applyBorder="0" applyAlignment="0" applyProtection="0">
      <alignment vertical="center"/>
    </xf>
    <xf numFmtId="0" fontId="118" fillId="63" borderId="0" applyNumberFormat="0" applyBorder="0" applyAlignment="0" applyProtection="0">
      <alignment vertical="center"/>
    </xf>
    <xf numFmtId="0" fontId="118" fillId="66" borderId="0" applyNumberFormat="0" applyBorder="0" applyAlignment="0" applyProtection="0">
      <alignment vertical="center"/>
    </xf>
    <xf numFmtId="0" fontId="118" fillId="66"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67" borderId="0" applyNumberFormat="0" applyBorder="0" applyAlignment="0" applyProtection="0">
      <alignment vertical="center"/>
    </xf>
    <xf numFmtId="0" fontId="64" fillId="67" borderId="0" applyNumberFormat="0" applyBorder="0" applyAlignment="0" applyProtection="0">
      <alignment vertical="center"/>
    </xf>
    <xf numFmtId="0" fontId="64" fillId="56" borderId="0" applyNumberFormat="0" applyBorder="0" applyAlignment="0" applyProtection="0">
      <alignment vertical="center"/>
    </xf>
    <xf numFmtId="0" fontId="64" fillId="56" borderId="0" applyNumberFormat="0" applyBorder="0" applyAlignment="0" applyProtection="0">
      <alignment vertical="center"/>
    </xf>
    <xf numFmtId="0" fontId="64" fillId="21" borderId="0" applyNumberFormat="0" applyBorder="0" applyAlignment="0" applyProtection="0">
      <alignment vertical="center"/>
    </xf>
    <xf numFmtId="0" fontId="64" fillId="12" borderId="0" applyNumberFormat="0" applyBorder="0" applyAlignment="0" applyProtection="0">
      <alignment vertical="center"/>
    </xf>
    <xf numFmtId="0" fontId="64" fillId="12" borderId="0" applyNumberFormat="0" applyBorder="0" applyAlignment="0" applyProtection="0">
      <alignment vertical="center"/>
    </xf>
    <xf numFmtId="0" fontId="64" fillId="12" borderId="0" applyNumberFormat="0" applyBorder="0" applyAlignment="0" applyProtection="0">
      <alignment vertical="center"/>
    </xf>
    <xf numFmtId="0" fontId="64" fillId="12" borderId="0" applyNumberFormat="0" applyBorder="0" applyAlignment="0" applyProtection="0">
      <alignment vertical="center"/>
    </xf>
    <xf numFmtId="0" fontId="64" fillId="68" borderId="0" applyNumberFormat="0" applyBorder="0" applyAlignment="0" applyProtection="0">
      <alignment vertical="center"/>
    </xf>
    <xf numFmtId="0" fontId="64" fillId="68" borderId="0" applyNumberFormat="0" applyBorder="0" applyAlignment="0" applyProtection="0">
      <alignment vertical="center"/>
    </xf>
    <xf numFmtId="0" fontId="64" fillId="68" borderId="0" applyNumberFormat="0" applyBorder="0" applyAlignment="0" applyProtection="0">
      <alignment vertical="center"/>
    </xf>
    <xf numFmtId="0" fontId="64" fillId="68" borderId="0" applyNumberFormat="0" applyBorder="0" applyAlignment="0" applyProtection="0">
      <alignment vertical="center"/>
    </xf>
    <xf numFmtId="0" fontId="64" fillId="61" borderId="0" applyNumberFormat="0" applyBorder="0" applyAlignment="0" applyProtection="0">
      <alignment vertical="center"/>
    </xf>
    <xf numFmtId="0" fontId="64" fillId="61" borderId="0" applyNumberFormat="0" applyBorder="0" applyAlignment="0" applyProtection="0">
      <alignment vertical="center"/>
    </xf>
    <xf numFmtId="0" fontId="64" fillId="9"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18" borderId="0" applyNumberFormat="0" applyBorder="0" applyAlignment="0" applyProtection="0">
      <alignment vertical="center"/>
    </xf>
    <xf numFmtId="0" fontId="64" fillId="69" borderId="0" applyNumberFormat="0" applyBorder="0" applyAlignment="0" applyProtection="0">
      <alignment vertical="center"/>
    </xf>
    <xf numFmtId="0" fontId="64" fillId="69" borderId="0" applyNumberFormat="0" applyBorder="0" applyAlignment="0" applyProtection="0">
      <alignment vertical="center"/>
    </xf>
    <xf numFmtId="183" fontId="71" fillId="0" borderId="21" applyFill="0" applyProtection="0">
      <alignment horizontal="right" vertical="center"/>
    </xf>
    <xf numFmtId="183" fontId="71" fillId="0" borderId="21" applyFill="0" applyProtection="0">
      <alignment horizontal="right" vertical="center"/>
    </xf>
    <xf numFmtId="183" fontId="71" fillId="0" borderId="21" applyFill="0" applyProtection="0">
      <alignment horizontal="right" vertical="center"/>
    </xf>
    <xf numFmtId="183" fontId="71" fillId="0" borderId="21" applyFill="0" applyProtection="0">
      <alignment horizontal="right" vertical="center"/>
    </xf>
    <xf numFmtId="183" fontId="71" fillId="0" borderId="21" applyFill="0" applyProtection="0">
      <alignment horizontal="right" vertical="center"/>
    </xf>
    <xf numFmtId="183" fontId="71" fillId="0" borderId="21" applyFill="0" applyProtection="0">
      <alignment horizontal="right" vertical="center"/>
    </xf>
    <xf numFmtId="183" fontId="71" fillId="0" borderId="21" applyFill="0" applyProtection="0">
      <alignment horizontal="righ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1" fillId="0" borderId="4" applyNumberFormat="0" applyFill="0" applyProtection="0">
      <alignment horizontal="lef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75" fillId="15" borderId="0" applyNumberFormat="0" applyBorder="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02" fillId="17" borderId="33"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0" fontId="120" fillId="5" borderId="37" applyNumberFormat="0" applyAlignment="0" applyProtection="0">
      <alignment vertical="center"/>
    </xf>
    <xf numFmtId="1" fontId="71" fillId="0" borderId="21" applyFill="0" applyProtection="0">
      <alignment horizontal="center" vertical="center"/>
    </xf>
    <xf numFmtId="1" fontId="71" fillId="0" borderId="21" applyFill="0" applyProtection="0">
      <alignment horizontal="center" vertical="center"/>
    </xf>
    <xf numFmtId="1" fontId="71" fillId="0" borderId="21" applyFill="0" applyProtection="0">
      <alignment horizontal="center" vertical="center"/>
    </xf>
    <xf numFmtId="1" fontId="71" fillId="0" borderId="21" applyFill="0" applyProtection="0">
      <alignment horizontal="center" vertical="center"/>
    </xf>
    <xf numFmtId="1" fontId="71" fillId="0" borderId="21" applyFill="0" applyProtection="0">
      <alignment horizontal="center" vertical="center"/>
    </xf>
    <xf numFmtId="0" fontId="136" fillId="0" borderId="0">
      <alignment vertical="center"/>
    </xf>
    <xf numFmtId="0" fontId="105"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xf numFmtId="0" fontId="0" fillId="10" borderId="20" applyNumberFormat="0" applyFont="0" applyAlignment="0" applyProtection="0">
      <alignment vertical="center"/>
    </xf>
  </cellStyleXfs>
  <cellXfs count="555">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1" fillId="0" borderId="1" xfId="0" applyFont="1" applyFill="1" applyBorder="1" applyAlignment="1">
      <alignment vertical="center" wrapText="1"/>
    </xf>
    <xf numFmtId="0" fontId="6" fillId="0" borderId="1" xfId="0" applyFont="1" applyFill="1" applyBorder="1" applyAlignment="1">
      <alignment vertical="center" wrapText="1"/>
    </xf>
    <xf numFmtId="0" fontId="7" fillId="2" borderId="0" xfId="227" applyFont="1" applyFill="1" applyBorder="1" applyAlignment="1">
      <alignment vertical="center"/>
    </xf>
    <xf numFmtId="0" fontId="8" fillId="0" borderId="0" xfId="0" applyFont="1" applyFill="1" applyBorder="1" applyAlignment="1">
      <alignment vertical="center"/>
    </xf>
    <xf numFmtId="0" fontId="9" fillId="0" borderId="0" xfId="227" applyFont="1" applyFill="1" applyBorder="1" applyAlignment="1">
      <alignment vertical="center"/>
    </xf>
    <xf numFmtId="0" fontId="10" fillId="0" borderId="0" xfId="227" applyNumberFormat="1" applyFont="1" applyFill="1" applyBorder="1" applyAlignment="1" applyProtection="1">
      <alignment horizontal="center" vertical="center"/>
    </xf>
    <xf numFmtId="0" fontId="0" fillId="0" borderId="0" xfId="227" applyNumberFormat="1" applyFont="1" applyFill="1" applyBorder="1" applyAlignment="1" applyProtection="1">
      <alignment horizontal="left" vertical="center"/>
    </xf>
    <xf numFmtId="0" fontId="11" fillId="2" borderId="1" xfId="897" applyFont="1" applyFill="1" applyBorder="1" applyAlignment="1">
      <alignment horizontal="center" vertical="center" wrapText="1"/>
    </xf>
    <xf numFmtId="0" fontId="12" fillId="0" borderId="1" xfId="897" applyFont="1" applyFill="1" applyBorder="1" applyAlignment="1">
      <alignment horizontal="center" vertical="center" wrapText="1"/>
    </xf>
    <xf numFmtId="0" fontId="13" fillId="0" borderId="1" xfId="897" applyFont="1" applyFill="1" applyBorder="1" applyAlignment="1">
      <alignment vertical="center" wrapText="1"/>
    </xf>
    <xf numFmtId="0" fontId="13" fillId="0" borderId="1" xfId="897" applyFont="1" applyFill="1" applyBorder="1" applyAlignment="1">
      <alignment horizontal="center" vertical="center" wrapText="1"/>
    </xf>
    <xf numFmtId="0" fontId="13" fillId="0" borderId="1" xfId="897" applyFont="1" applyFill="1" applyBorder="1" applyAlignment="1">
      <alignment horizontal="left" vertical="center" wrapText="1"/>
    </xf>
    <xf numFmtId="49" fontId="13" fillId="0" borderId="1" xfId="890" applyNumberFormat="1" applyFont="1" applyFill="1" applyBorder="1" applyAlignment="1">
      <alignment horizontal="left" vertical="center" wrapText="1"/>
    </xf>
    <xf numFmtId="49" fontId="13" fillId="0" borderId="1" xfId="890" applyNumberFormat="1" applyFont="1" applyFill="1" applyBorder="1" applyAlignment="1">
      <alignment horizontal="center" vertical="center" wrapText="1"/>
    </xf>
    <xf numFmtId="0" fontId="9" fillId="0" borderId="1" xfId="227" applyFont="1" applyFill="1" applyBorder="1" applyAlignment="1">
      <alignment horizontal="left" vertical="center"/>
    </xf>
    <xf numFmtId="0" fontId="13" fillId="0" borderId="2" xfId="897" applyFont="1" applyFill="1" applyBorder="1" applyAlignment="1">
      <alignment horizontal="center" vertical="center" wrapText="1"/>
    </xf>
    <xf numFmtId="0" fontId="13" fillId="0" borderId="3" xfId="897" applyFont="1" applyFill="1" applyBorder="1" applyAlignment="1">
      <alignment horizontal="center" vertical="center" wrapText="1"/>
    </xf>
    <xf numFmtId="0" fontId="13" fillId="0" borderId="4" xfId="897" applyFont="1" applyFill="1" applyBorder="1" applyAlignment="1">
      <alignment horizontal="center" vertical="center" wrapText="1"/>
    </xf>
    <xf numFmtId="0" fontId="13" fillId="0" borderId="2" xfId="897" applyFont="1" applyFill="1" applyBorder="1" applyAlignment="1">
      <alignment horizontal="left" vertical="center" wrapText="1"/>
    </xf>
    <xf numFmtId="0" fontId="13" fillId="0" borderId="3" xfId="897" applyFont="1" applyFill="1" applyBorder="1" applyAlignment="1">
      <alignment horizontal="left" vertical="center" wrapText="1"/>
    </xf>
    <xf numFmtId="0" fontId="13" fillId="0" borderId="4" xfId="897" applyFont="1" applyFill="1" applyBorder="1" applyAlignment="1">
      <alignment horizontal="left" vertical="center" wrapText="1"/>
    </xf>
    <xf numFmtId="0" fontId="13" fillId="0" borderId="2" xfId="897" applyFont="1" applyFill="1" applyBorder="1" applyAlignment="1">
      <alignment vertical="center" wrapText="1"/>
    </xf>
    <xf numFmtId="0" fontId="9" fillId="0" borderId="1" xfId="227" applyFont="1" applyFill="1" applyBorder="1" applyAlignment="1">
      <alignment vertical="center"/>
    </xf>
    <xf numFmtId="0" fontId="9" fillId="0" borderId="1" xfId="227" applyFont="1" applyFill="1" applyBorder="1" applyAlignment="1">
      <alignment horizontal="center" vertical="center"/>
    </xf>
    <xf numFmtId="0" fontId="9" fillId="0" borderId="1" xfId="227" applyFont="1" applyFill="1" applyBorder="1" applyAlignment="1">
      <alignment horizontal="left" vertical="center" wrapText="1"/>
    </xf>
    <xf numFmtId="0" fontId="9" fillId="0" borderId="1" xfId="227" applyFont="1" applyFill="1" applyBorder="1" applyAlignment="1">
      <alignment vertical="center" wrapText="1"/>
    </xf>
    <xf numFmtId="0" fontId="9" fillId="0" borderId="1" xfId="227" applyFont="1" applyFill="1" applyBorder="1" applyAlignment="1">
      <alignment horizontal="center" vertical="center" wrapText="1"/>
    </xf>
    <xf numFmtId="9" fontId="9" fillId="0" borderId="1" xfId="227" applyNumberFormat="1" applyFont="1" applyFill="1" applyBorder="1" applyAlignment="1">
      <alignment horizontal="center" vertical="center"/>
    </xf>
    <xf numFmtId="0" fontId="9" fillId="0" borderId="2" xfId="227" applyFont="1" applyFill="1" applyBorder="1" applyAlignment="1">
      <alignment horizontal="left" vertical="center"/>
    </xf>
    <xf numFmtId="0" fontId="9" fillId="0" borderId="2" xfId="227" applyFont="1" applyFill="1" applyBorder="1" applyAlignment="1">
      <alignment horizontal="center" vertical="center"/>
    </xf>
    <xf numFmtId="0" fontId="9" fillId="0" borderId="3" xfId="227" applyFont="1" applyFill="1" applyBorder="1" applyAlignment="1">
      <alignment horizontal="left" vertical="center"/>
    </xf>
    <xf numFmtId="0" fontId="9" fillId="0" borderId="3" xfId="227" applyFont="1" applyFill="1" applyBorder="1" applyAlignment="1">
      <alignment horizontal="center" vertical="center"/>
    </xf>
    <xf numFmtId="9" fontId="13" fillId="0" borderId="1" xfId="32" applyNumberFormat="1" applyFont="1" applyFill="1" applyBorder="1" applyAlignment="1" applyProtection="1">
      <alignment horizontal="center" vertical="center" wrapText="1"/>
    </xf>
    <xf numFmtId="9" fontId="13" fillId="0" borderId="1" xfId="897" applyNumberFormat="1" applyFont="1" applyFill="1" applyBorder="1" applyAlignment="1">
      <alignment horizontal="center" vertical="center" wrapText="1"/>
    </xf>
    <xf numFmtId="0" fontId="13" fillId="0" borderId="1" xfId="0" applyFont="1" applyBorder="1" applyAlignment="1">
      <alignment horizontal="left" vertical="center" wrapText="1"/>
    </xf>
    <xf numFmtId="9" fontId="9" fillId="2" borderId="1" xfId="785" applyNumberFormat="1" applyFont="1" applyFill="1" applyBorder="1" applyAlignment="1">
      <alignment horizontal="center" vertical="center" wrapText="1"/>
    </xf>
    <xf numFmtId="0" fontId="9" fillId="0" borderId="4" xfId="227" applyFont="1" applyFill="1" applyBorder="1" applyAlignment="1">
      <alignment horizontal="left" vertical="center"/>
    </xf>
    <xf numFmtId="0" fontId="9" fillId="0" borderId="4" xfId="227" applyFont="1" applyFill="1" applyBorder="1" applyAlignment="1">
      <alignment horizontal="center" vertical="center"/>
    </xf>
    <xf numFmtId="10" fontId="9" fillId="0" borderId="1" xfId="227" applyNumberFormat="1" applyFont="1" applyFill="1" applyBorder="1" applyAlignment="1">
      <alignment horizontal="center" vertical="center"/>
    </xf>
    <xf numFmtId="0" fontId="9" fillId="2" borderId="1" xfId="785"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wrapText="1"/>
    </xf>
    <xf numFmtId="178" fontId="20" fillId="0" borderId="1" xfId="0" applyNumberFormat="1" applyFont="1" applyFill="1" applyBorder="1" applyAlignment="1">
      <alignment horizontal="left" vertical="center" wrapText="1"/>
    </xf>
    <xf numFmtId="178" fontId="20" fillId="0" borderId="1"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wrapText="1"/>
    </xf>
    <xf numFmtId="4" fontId="20"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178"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xf>
    <xf numFmtId="178" fontId="20" fillId="0" borderId="4"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4" fontId="20" fillId="0" borderId="1" xfId="0" applyNumberFormat="1" applyFont="1" applyFill="1" applyBorder="1" applyAlignment="1">
      <alignment horizontal="right" vertical="center" wrapText="1"/>
    </xf>
    <xf numFmtId="178"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2" fillId="0" borderId="0" xfId="0" applyFont="1" applyFill="1" applyBorder="1" applyAlignment="1">
      <alignment vertical="center"/>
    </xf>
    <xf numFmtId="0" fontId="24" fillId="0" borderId="1" xfId="0" applyFont="1" applyFill="1" applyBorder="1" applyAlignment="1">
      <alignment vertical="center" wrapText="1"/>
    </xf>
    <xf numFmtId="4" fontId="24" fillId="0" borderId="1" xfId="0" applyNumberFormat="1" applyFont="1" applyFill="1" applyBorder="1" applyAlignment="1">
      <alignment vertical="center" wrapText="1"/>
    </xf>
    <xf numFmtId="0" fontId="24" fillId="0" borderId="1" xfId="0" applyFont="1" applyFill="1" applyBorder="1" applyAlignment="1">
      <alignment horizontal="left" vertical="center" wrapText="1"/>
    </xf>
    <xf numFmtId="0" fontId="25" fillId="0" borderId="0" xfId="0" applyFont="1" applyFill="1" applyBorder="1" applyAlignment="1">
      <alignment vertical="center"/>
    </xf>
    <xf numFmtId="0" fontId="26" fillId="0"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 fillId="0" borderId="0" xfId="745" applyNumberFormat="1" applyFont="1" applyFill="1" applyAlignment="1" applyProtection="1">
      <alignment horizontal="center" vertical="center" wrapText="1"/>
    </xf>
    <xf numFmtId="0" fontId="26" fillId="0" borderId="1" xfId="0" applyFont="1" applyFill="1" applyBorder="1" applyAlignment="1">
      <alignment vertical="center" wrapText="1"/>
    </xf>
    <xf numFmtId="0" fontId="24" fillId="0" borderId="1" xfId="0" applyFont="1" applyFill="1" applyBorder="1" applyAlignment="1">
      <alignment horizontal="center" vertical="center" wrapText="1"/>
    </xf>
    <xf numFmtId="0" fontId="8" fillId="0" borderId="0" xfId="782" applyAlignment="1"/>
    <xf numFmtId="0" fontId="8" fillId="0" borderId="0" xfId="782" applyFill="1" applyAlignment="1"/>
    <xf numFmtId="0" fontId="8" fillId="0" borderId="0" xfId="745" applyAlignment="1"/>
    <xf numFmtId="0" fontId="8" fillId="0" borderId="0" xfId="745" applyAlignment="1">
      <alignment horizontal="right" vertical="center"/>
    </xf>
    <xf numFmtId="0" fontId="27" fillId="0" borderId="0" xfId="745" applyNumberFormat="1" applyFont="1" applyFill="1" applyAlignment="1" applyProtection="1">
      <alignment horizontal="center" vertical="center" wrapText="1"/>
    </xf>
    <xf numFmtId="0" fontId="27" fillId="0" borderId="0" xfId="745" applyNumberFormat="1" applyFont="1" applyFill="1" applyAlignment="1" applyProtection="1">
      <alignment horizontal="right" vertical="center" wrapText="1"/>
    </xf>
    <xf numFmtId="0" fontId="12" fillId="0" borderId="0" xfId="800" applyFont="1" applyAlignment="1" applyProtection="1">
      <alignment horizontal="left" vertical="center"/>
    </xf>
    <xf numFmtId="190" fontId="28" fillId="0" borderId="0" xfId="800" applyNumberFormat="1" applyFont="1" applyAlignment="1">
      <alignment horizontal="right" vertical="center"/>
    </xf>
    <xf numFmtId="0" fontId="28" fillId="0" borderId="0" xfId="800" applyFont="1" applyAlignment="1">
      <alignment horizontal="right" vertical="center"/>
    </xf>
    <xf numFmtId="198" fontId="28" fillId="0" borderId="0" xfId="800" applyNumberFormat="1" applyFont="1" applyFill="1" applyBorder="1" applyAlignment="1" applyProtection="1">
      <alignment horizontal="right" vertical="center"/>
    </xf>
    <xf numFmtId="2" fontId="26" fillId="0" borderId="1" xfId="799" applyNumberFormat="1" applyFont="1" applyFill="1" applyBorder="1" applyAlignment="1" applyProtection="1">
      <alignment horizontal="center" vertical="center" wrapText="1"/>
    </xf>
    <xf numFmtId="196" fontId="26" fillId="0" borderId="1" xfId="1012" applyNumberFormat="1" applyFont="1" applyBorder="1" applyAlignment="1">
      <alignment horizontal="center" vertical="center" wrapText="1"/>
    </xf>
    <xf numFmtId="0" fontId="8" fillId="0" borderId="0" xfId="545" applyAlignment="1">
      <alignment horizontal="center" vertical="center"/>
    </xf>
    <xf numFmtId="49" fontId="26" fillId="0" borderId="1" xfId="801" applyNumberFormat="1" applyFont="1" applyFill="1" applyBorder="1" applyAlignment="1" applyProtection="1">
      <alignment horizontal="left" vertical="center"/>
    </xf>
    <xf numFmtId="201" fontId="26" fillId="0" borderId="1" xfId="23" applyNumberFormat="1" applyFont="1" applyFill="1" applyBorder="1" applyAlignment="1">
      <alignment horizontal="right" vertical="center" wrapText="1"/>
    </xf>
    <xf numFmtId="181" fontId="26" fillId="0" borderId="1" xfId="32" applyNumberFormat="1" applyFont="1" applyFill="1" applyBorder="1" applyAlignment="1">
      <alignment horizontal="right" vertical="center" wrapText="1"/>
    </xf>
    <xf numFmtId="0" fontId="29" fillId="0" borderId="0" xfId="1011" applyFont="1" applyAlignment="1">
      <alignment horizontal="center" vertical="center"/>
    </xf>
    <xf numFmtId="49" fontId="24" fillId="0" borderId="1" xfId="801" applyNumberFormat="1" applyFont="1" applyFill="1" applyBorder="1" applyAlignment="1" applyProtection="1">
      <alignment horizontal="left" vertical="center"/>
    </xf>
    <xf numFmtId="201" fontId="24" fillId="0" borderId="1" xfId="23" applyNumberFormat="1" applyFont="1" applyFill="1" applyBorder="1" applyAlignment="1">
      <alignment horizontal="right" vertical="center" wrapText="1"/>
    </xf>
    <xf numFmtId="49" fontId="26" fillId="0" borderId="1" xfId="801" applyNumberFormat="1" applyFont="1" applyFill="1" applyBorder="1" applyAlignment="1" applyProtection="1">
      <alignment horizontal="left" vertical="center" wrapText="1"/>
    </xf>
    <xf numFmtId="201" fontId="30" fillId="0" borderId="1" xfId="23" applyNumberFormat="1" applyFont="1" applyFill="1" applyBorder="1" applyAlignment="1" applyProtection="1">
      <alignment vertical="center" wrapText="1"/>
    </xf>
    <xf numFmtId="201" fontId="24" fillId="0" borderId="1" xfId="23" applyNumberFormat="1" applyFont="1" applyFill="1" applyBorder="1" applyAlignment="1" applyProtection="1">
      <alignment horizontal="right" vertical="center" wrapText="1"/>
    </xf>
    <xf numFmtId="201" fontId="24" fillId="3" borderId="1" xfId="23" applyNumberFormat="1" applyFont="1" applyFill="1" applyBorder="1" applyAlignment="1" applyProtection="1">
      <alignment horizontal="right" vertical="center" wrapText="1"/>
    </xf>
    <xf numFmtId="49" fontId="26" fillId="0" borderId="1" xfId="761" applyNumberFormat="1" applyFont="1" applyFill="1" applyBorder="1" applyAlignment="1" applyProtection="1">
      <alignment horizontal="distributed" vertical="center"/>
    </xf>
    <xf numFmtId="49" fontId="26" fillId="0" borderId="1" xfId="761" applyNumberFormat="1" applyFont="1" applyFill="1" applyBorder="1" applyAlignment="1" applyProtection="1">
      <alignment horizontal="left" vertical="center" wrapText="1"/>
    </xf>
    <xf numFmtId="49" fontId="26" fillId="0" borderId="1" xfId="761" applyNumberFormat="1" applyFont="1" applyFill="1" applyBorder="1" applyAlignment="1" applyProtection="1">
      <alignment horizontal="left" vertical="center"/>
    </xf>
    <xf numFmtId="201" fontId="8" fillId="0" borderId="0" xfId="745" applyNumberFormat="1" applyAlignment="1">
      <alignment horizontal="right" vertical="center"/>
    </xf>
    <xf numFmtId="0" fontId="8" fillId="0" borderId="0" xfId="545" applyAlignment="1"/>
    <xf numFmtId="0" fontId="27" fillId="0" borderId="0" xfId="545" applyNumberFormat="1" applyFont="1" applyFill="1" applyAlignment="1" applyProtection="1">
      <alignment horizontal="center" vertical="center" wrapText="1"/>
    </xf>
    <xf numFmtId="0" fontId="24" fillId="0" borderId="0" xfId="545" applyFont="1" applyFill="1" applyAlignment="1" applyProtection="1">
      <alignment horizontal="left" vertical="center"/>
    </xf>
    <xf numFmtId="190" fontId="24" fillId="0" borderId="0" xfId="545" applyNumberFormat="1" applyFont="1" applyFill="1" applyAlignment="1" applyProtection="1">
      <alignment horizontal="right"/>
    </xf>
    <xf numFmtId="0" fontId="31" fillId="0" borderId="0" xfId="545" applyFont="1" applyFill="1" applyAlignment="1">
      <alignment vertical="center"/>
    </xf>
    <xf numFmtId="0" fontId="24" fillId="0" borderId="0" xfId="545" applyFont="1" applyFill="1" applyAlignment="1">
      <alignment horizontal="right" vertical="center"/>
    </xf>
    <xf numFmtId="0" fontId="26" fillId="0" borderId="1" xfId="545" applyNumberFormat="1" applyFont="1" applyFill="1" applyBorder="1" applyAlignment="1" applyProtection="1">
      <alignment horizontal="center" vertical="center"/>
    </xf>
    <xf numFmtId="49" fontId="26" fillId="0" borderId="1" xfId="783" applyNumberFormat="1" applyFont="1" applyFill="1" applyBorder="1" applyAlignment="1" applyProtection="1">
      <alignment vertical="center"/>
    </xf>
    <xf numFmtId="201" fontId="26" fillId="0" borderId="1" xfId="953" applyNumberFormat="1" applyFont="1" applyBorder="1" applyAlignment="1">
      <alignment horizontal="right" vertical="center" wrapText="1"/>
    </xf>
    <xf numFmtId="0" fontId="29" fillId="0" borderId="0" xfId="1011" applyFont="1">
      <alignment vertical="center"/>
    </xf>
    <xf numFmtId="49" fontId="24" fillId="0" borderId="1" xfId="783" applyNumberFormat="1" applyFont="1" applyFill="1" applyBorder="1" applyAlignment="1" applyProtection="1">
      <alignment vertical="center"/>
    </xf>
    <xf numFmtId="201" fontId="24" fillId="0" borderId="1" xfId="953" applyNumberFormat="1" applyFont="1" applyBorder="1" applyAlignment="1">
      <alignment horizontal="right" vertical="center" wrapText="1"/>
    </xf>
    <xf numFmtId="201" fontId="24" fillId="0" borderId="1" xfId="721" applyNumberFormat="1" applyFont="1" applyBorder="1" applyAlignment="1">
      <alignment horizontal="right" vertical="center" wrapText="1"/>
    </xf>
    <xf numFmtId="201" fontId="24" fillId="0" borderId="1" xfId="721" applyNumberFormat="1" applyFont="1" applyFill="1" applyBorder="1" applyAlignment="1">
      <alignment horizontal="right" vertical="center" wrapText="1"/>
    </xf>
    <xf numFmtId="201" fontId="26" fillId="0" borderId="1" xfId="721" applyNumberFormat="1" applyFont="1" applyBorder="1" applyAlignment="1">
      <alignment horizontal="right" vertical="center" wrapText="1"/>
    </xf>
    <xf numFmtId="201" fontId="26" fillId="0" borderId="1" xfId="953" applyNumberFormat="1" applyFont="1" applyFill="1" applyBorder="1" applyAlignment="1">
      <alignment horizontal="right" vertical="center" wrapText="1"/>
    </xf>
    <xf numFmtId="201" fontId="24" fillId="3" borderId="1" xfId="721" applyNumberFormat="1" applyFont="1" applyFill="1" applyBorder="1" applyAlignment="1">
      <alignment horizontal="right" vertical="center" wrapText="1"/>
    </xf>
    <xf numFmtId="49" fontId="26" fillId="0" borderId="1" xfId="761" applyNumberFormat="1" applyFont="1" applyFill="1" applyBorder="1" applyAlignment="1" applyProtection="1">
      <alignment vertical="center"/>
    </xf>
    <xf numFmtId="0" fontId="27" fillId="0" borderId="0" xfId="782" applyNumberFormat="1" applyFont="1" applyFill="1" applyAlignment="1" applyProtection="1">
      <alignment horizontal="center" vertical="center" wrapText="1"/>
    </xf>
    <xf numFmtId="0" fontId="12" fillId="0" borderId="0" xfId="559" applyFont="1" applyAlignment="1" applyProtection="1">
      <alignment horizontal="left" vertical="center"/>
    </xf>
    <xf numFmtId="0" fontId="28" fillId="0" borderId="0" xfId="559" applyFont="1" applyAlignment="1"/>
    <xf numFmtId="180" fontId="28" fillId="0" borderId="0" xfId="559" applyNumberFormat="1" applyFont="1" applyAlignment="1"/>
    <xf numFmtId="198" fontId="30" fillId="0" borderId="0" xfId="559" applyNumberFormat="1" applyFont="1" applyFill="1" applyBorder="1" applyAlignment="1" applyProtection="1">
      <alignment horizontal="right" vertical="center"/>
    </xf>
    <xf numFmtId="0" fontId="8" fillId="0" borderId="0" xfId="782" applyAlignment="1">
      <alignment horizontal="center" vertical="center"/>
    </xf>
    <xf numFmtId="201" fontId="8" fillId="0" borderId="0" xfId="782" applyNumberFormat="1" applyAlignment="1"/>
    <xf numFmtId="0" fontId="8" fillId="0" borderId="0" xfId="782" applyAlignment="1">
      <alignment vertical="center"/>
    </xf>
    <xf numFmtId="0" fontId="24" fillId="0" borderId="0" xfId="782" applyFont="1" applyFill="1" applyAlignment="1" applyProtection="1">
      <alignment horizontal="left" vertical="center"/>
    </xf>
    <xf numFmtId="4" fontId="24" fillId="0" borderId="0" xfId="782" applyNumberFormat="1" applyFont="1" applyFill="1" applyAlignment="1" applyProtection="1">
      <alignment horizontal="right" vertical="center"/>
    </xf>
    <xf numFmtId="180" fontId="31" fillId="0" borderId="0" xfId="782" applyNumberFormat="1" applyFont="1" applyFill="1" applyAlignment="1">
      <alignment vertical="center"/>
    </xf>
    <xf numFmtId="0" fontId="24" fillId="0" borderId="0" xfId="782" applyFont="1" applyFill="1" applyAlignment="1">
      <alignment horizontal="right" vertical="center"/>
    </xf>
    <xf numFmtId="0" fontId="26" fillId="0" borderId="1" xfId="780" applyNumberFormat="1" applyFont="1" applyFill="1" applyBorder="1" applyAlignment="1" applyProtection="1">
      <alignment horizontal="center" vertical="center"/>
    </xf>
    <xf numFmtId="0" fontId="8" fillId="0" borderId="0" xfId="1012">
      <alignment vertical="center"/>
    </xf>
    <xf numFmtId="0" fontId="7" fillId="0" borderId="0" xfId="1012" applyFont="1" applyAlignment="1">
      <alignment horizontal="center" vertical="center" wrapText="1"/>
    </xf>
    <xf numFmtId="0" fontId="8" fillId="0" borderId="0" xfId="1012" applyFill="1">
      <alignment vertical="center"/>
    </xf>
    <xf numFmtId="0" fontId="1" fillId="0" borderId="0" xfId="0" applyFont="1" applyFill="1" applyAlignment="1">
      <alignment vertical="center"/>
    </xf>
    <xf numFmtId="0" fontId="32" fillId="0" borderId="0" xfId="834" applyFont="1" applyAlignment="1">
      <alignment horizontal="center" vertical="center" shrinkToFit="1"/>
    </xf>
    <xf numFmtId="0" fontId="10" fillId="0" borderId="0" xfId="834" applyFont="1" applyAlignment="1">
      <alignment horizontal="center" vertical="center" shrinkToFit="1"/>
    </xf>
    <xf numFmtId="0" fontId="12" fillId="0" borderId="0" xfId="834" applyFont="1" applyBorder="1" applyAlignment="1">
      <alignment horizontal="left" vertical="center" wrapText="1"/>
    </xf>
    <xf numFmtId="0" fontId="12" fillId="0" borderId="0" xfId="0" applyFont="1" applyFill="1" applyAlignment="1">
      <alignment horizontal="right"/>
    </xf>
    <xf numFmtId="0" fontId="26" fillId="0" borderId="1" xfId="1016" applyFont="1" applyBorder="1" applyAlignment="1">
      <alignment horizontal="center" vertical="center"/>
    </xf>
    <xf numFmtId="49" fontId="26" fillId="0" borderId="1" xfId="0" applyNumberFormat="1" applyFont="1" applyFill="1" applyBorder="1" applyAlignment="1" applyProtection="1">
      <alignment vertical="center" wrapText="1"/>
    </xf>
    <xf numFmtId="201" fontId="24" fillId="0" borderId="1" xfId="23" applyNumberFormat="1" applyFont="1" applyBorder="1" applyAlignment="1">
      <alignment horizontal="right" vertical="center" wrapText="1"/>
    </xf>
    <xf numFmtId="0" fontId="24" fillId="0" borderId="1" xfId="512"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3" fillId="0" borderId="1" xfId="1012" applyFont="1" applyFill="1" applyBorder="1">
      <alignment vertical="center"/>
    </xf>
    <xf numFmtId="0" fontId="34" fillId="0" borderId="0" xfId="761" applyFont="1" applyFill="1" applyAlignment="1">
      <alignment horizontal="center"/>
    </xf>
    <xf numFmtId="0" fontId="11" fillId="0" borderId="5" xfId="0" applyFont="1" applyFill="1" applyBorder="1" applyAlignment="1">
      <alignment horizontal="center" vertical="center"/>
    </xf>
    <xf numFmtId="0" fontId="10" fillId="0" borderId="0" xfId="833" applyFont="1" applyAlignment="1">
      <alignment horizontal="center" vertical="center" shrinkToFit="1"/>
    </xf>
    <xf numFmtId="0" fontId="12" fillId="0" borderId="0" xfId="833" applyFont="1" applyAlignment="1">
      <alignment horizontal="left" vertical="center" wrapText="1"/>
    </xf>
    <xf numFmtId="0" fontId="12" fillId="0" borderId="0" xfId="833" applyFont="1" applyFill="1" applyAlignment="1">
      <alignment horizontal="left" vertical="center" wrapText="1"/>
    </xf>
    <xf numFmtId="196" fontId="24" fillId="0" borderId="0" xfId="1014" applyNumberFormat="1" applyFont="1" applyBorder="1" applyAlignment="1">
      <alignment horizontal="right" vertical="center"/>
    </xf>
    <xf numFmtId="0" fontId="26" fillId="0" borderId="1" xfId="1014" applyFont="1" applyBorder="1" applyAlignment="1">
      <alignment horizontal="center" vertical="center"/>
    </xf>
    <xf numFmtId="0" fontId="0" fillId="0" borderId="0" xfId="0" applyFont="1" applyAlignment="1"/>
    <xf numFmtId="201" fontId="26" fillId="0" borderId="1" xfId="1012" applyNumberFormat="1" applyFont="1" applyFill="1" applyBorder="1" applyAlignment="1">
      <alignment horizontal="right" vertical="center" wrapText="1"/>
    </xf>
    <xf numFmtId="201" fontId="24" fillId="0" borderId="1" xfId="1012" applyNumberFormat="1" applyFont="1" applyFill="1" applyBorder="1" applyAlignment="1">
      <alignment horizontal="right" vertical="center" wrapText="1"/>
    </xf>
    <xf numFmtId="181" fontId="24" fillId="0" borderId="1" xfId="1012" applyNumberFormat="1" applyFont="1" applyBorder="1" applyAlignment="1">
      <alignment horizontal="right" vertical="center" wrapText="1"/>
    </xf>
    <xf numFmtId="181" fontId="26" fillId="0" borderId="1" xfId="1012" applyNumberFormat="1" applyFont="1" applyBorder="1" applyAlignment="1">
      <alignment horizontal="right" vertical="center" wrapText="1"/>
    </xf>
    <xf numFmtId="49" fontId="24" fillId="0" borderId="1" xfId="0" applyNumberFormat="1" applyFont="1" applyFill="1" applyBorder="1" applyAlignment="1" applyProtection="1">
      <alignment vertical="center" wrapText="1"/>
    </xf>
    <xf numFmtId="0" fontId="26" fillId="3" borderId="1" xfId="1012" applyFont="1" applyFill="1" applyBorder="1" applyAlignment="1">
      <alignment horizontal="distributed" vertical="center" wrapText="1"/>
    </xf>
    <xf numFmtId="0" fontId="26" fillId="0" borderId="1" xfId="512" applyNumberFormat="1" applyFont="1" applyFill="1" applyBorder="1" applyAlignment="1">
      <alignment horizontal="left" vertical="center" wrapText="1"/>
    </xf>
    <xf numFmtId="0" fontId="24" fillId="0" borderId="1" xfId="512" applyNumberFormat="1" applyFont="1" applyFill="1" applyBorder="1" applyAlignment="1">
      <alignment horizontal="left" vertical="center" wrapText="1" indent="1"/>
    </xf>
    <xf numFmtId="201" fontId="12" fillId="0" borderId="1" xfId="0" applyNumberFormat="1" applyFont="1" applyFill="1" applyBorder="1" applyAlignment="1">
      <alignment horizontal="right" vertical="center" wrapText="1"/>
    </xf>
    <xf numFmtId="0" fontId="26" fillId="3" borderId="1" xfId="1012" applyFont="1" applyFill="1" applyBorder="1" applyAlignment="1">
      <alignment horizontal="left" vertical="center" wrapText="1"/>
    </xf>
    <xf numFmtId="201" fontId="11" fillId="0" borderId="1" xfId="0" applyNumberFormat="1" applyFont="1" applyFill="1" applyBorder="1" applyAlignment="1">
      <alignment horizontal="right" vertical="center" wrapText="1"/>
    </xf>
    <xf numFmtId="41" fontId="0" fillId="0" borderId="0" xfId="0" applyNumberFormat="1" applyAlignment="1"/>
    <xf numFmtId="201" fontId="0" fillId="0" borderId="0" xfId="0" applyNumberFormat="1" applyAlignment="1"/>
    <xf numFmtId="0" fontId="8" fillId="0" borderId="0" xfId="512" applyAlignment="1"/>
    <xf numFmtId="0" fontId="35" fillId="2" borderId="0" xfId="512" applyFont="1" applyFill="1" applyAlignment="1"/>
    <xf numFmtId="0" fontId="36" fillId="2" borderId="0" xfId="833" applyFont="1" applyFill="1" applyAlignment="1">
      <alignment horizontal="center" vertical="center" shrinkToFit="1"/>
    </xf>
    <xf numFmtId="0" fontId="37" fillId="2" borderId="0" xfId="833" applyFont="1" applyFill="1" applyAlignment="1">
      <alignment horizontal="left" vertical="center" wrapText="1"/>
    </xf>
    <xf numFmtId="0" fontId="24" fillId="0" borderId="0" xfId="512" applyFont="1" applyAlignment="1">
      <alignment horizontal="right" vertical="center"/>
    </xf>
    <xf numFmtId="0" fontId="26" fillId="0" borderId="1" xfId="512" applyFont="1" applyFill="1" applyBorder="1" applyAlignment="1">
      <alignment horizontal="center" vertical="center" wrapText="1"/>
    </xf>
    <xf numFmtId="196" fontId="26" fillId="2" borderId="1" xfId="1012" applyNumberFormat="1" applyFont="1" applyFill="1" applyBorder="1" applyAlignment="1">
      <alignment horizontal="center" vertical="center" wrapText="1"/>
    </xf>
    <xf numFmtId="201" fontId="38" fillId="2" borderId="1" xfId="23" applyNumberFormat="1" applyFont="1" applyFill="1" applyBorder="1" applyAlignment="1">
      <alignment horizontal="right" vertical="center" wrapText="1"/>
    </xf>
    <xf numFmtId="49" fontId="24" fillId="2" borderId="1" xfId="0" applyNumberFormat="1" applyFont="1" applyFill="1" applyBorder="1" applyAlignment="1" applyProtection="1">
      <alignment vertical="center" wrapText="1"/>
    </xf>
    <xf numFmtId="0" fontId="30" fillId="2" borderId="1" xfId="0" applyFont="1" applyFill="1" applyBorder="1" applyAlignment="1" applyProtection="1">
      <alignment horizontal="right" vertical="center"/>
      <protection locked="0"/>
    </xf>
    <xf numFmtId="181" fontId="11" fillId="0" borderId="1" xfId="833" applyNumberFormat="1" applyFont="1" applyFill="1" applyBorder="1" applyAlignment="1">
      <alignment horizontal="right" vertical="center" wrapText="1"/>
    </xf>
    <xf numFmtId="181" fontId="12" fillId="0" borderId="1" xfId="0" applyNumberFormat="1" applyFont="1" applyBorder="1" applyAlignment="1">
      <alignment horizontal="right" vertical="center" wrapText="1"/>
    </xf>
    <xf numFmtId="0" fontId="30" fillId="2" borderId="1" xfId="0" applyNumberFormat="1" applyFont="1" applyFill="1" applyBorder="1" applyAlignment="1" applyProtection="1">
      <alignment horizontal="right" vertical="center"/>
    </xf>
    <xf numFmtId="181" fontId="12" fillId="0" borderId="1" xfId="833" applyNumberFormat="1" applyFont="1" applyFill="1" applyBorder="1" applyAlignment="1">
      <alignment horizontal="right" vertical="center" wrapText="1"/>
    </xf>
    <xf numFmtId="3" fontId="30" fillId="2" borderId="1" xfId="0" applyNumberFormat="1" applyFont="1" applyFill="1" applyBorder="1" applyAlignment="1" applyProtection="1">
      <alignment horizontal="right" vertical="center" wrapText="1"/>
      <protection locked="0"/>
    </xf>
    <xf numFmtId="4" fontId="39" fillId="2" borderId="1" xfId="492" applyNumberFormat="1" applyFont="1" applyFill="1" applyBorder="1" applyAlignment="1" applyProtection="1">
      <alignment horizontal="right" vertical="center"/>
    </xf>
    <xf numFmtId="4" fontId="40" fillId="2" borderId="1" xfId="492" applyNumberFormat="1" applyFont="1" applyFill="1" applyBorder="1" applyAlignment="1" applyProtection="1">
      <alignment horizontal="right" vertical="center"/>
    </xf>
    <xf numFmtId="201" fontId="26" fillId="0" borderId="1" xfId="833" applyNumberFormat="1" applyFont="1" applyFill="1" applyBorder="1" applyAlignment="1">
      <alignment horizontal="right" vertical="center" wrapText="1"/>
    </xf>
    <xf numFmtId="201" fontId="26" fillId="2" borderId="1" xfId="833" applyNumberFormat="1" applyFont="1" applyFill="1" applyBorder="1" applyAlignment="1">
      <alignment horizontal="right" vertical="center" wrapText="1"/>
    </xf>
    <xf numFmtId="201" fontId="24" fillId="0" borderId="1" xfId="833" applyNumberFormat="1" applyFont="1" applyFill="1" applyBorder="1" applyAlignment="1">
      <alignment horizontal="right" vertical="center" wrapText="1"/>
    </xf>
    <xf numFmtId="201" fontId="24" fillId="2" borderId="1" xfId="833" applyNumberFormat="1" applyFont="1" applyFill="1" applyBorder="1" applyAlignment="1">
      <alignment horizontal="right" vertical="center" wrapText="1"/>
    </xf>
    <xf numFmtId="201" fontId="26" fillId="2" borderId="1" xfId="1012" applyNumberFormat="1" applyFont="1" applyFill="1" applyBorder="1" applyAlignment="1">
      <alignment horizontal="right" vertical="center" wrapText="1"/>
    </xf>
    <xf numFmtId="201" fontId="24" fillId="2" borderId="1" xfId="1012" applyNumberFormat="1" applyFont="1" applyFill="1" applyBorder="1" applyAlignment="1">
      <alignment horizontal="right" vertical="center" wrapText="1"/>
    </xf>
    <xf numFmtId="201" fontId="24" fillId="2" borderId="1" xfId="1209" applyNumberFormat="1" applyFont="1" applyFill="1" applyBorder="1" applyAlignment="1">
      <alignment horizontal="right" vertical="center" wrapText="1"/>
    </xf>
    <xf numFmtId="201" fontId="26" fillId="2" borderId="1" xfId="1209" applyNumberFormat="1" applyFont="1" applyFill="1" applyBorder="1" applyAlignment="1">
      <alignment horizontal="right" vertical="center" wrapText="1"/>
    </xf>
    <xf numFmtId="181" fontId="11" fillId="0" borderId="1" xfId="0" applyNumberFormat="1" applyFont="1" applyBorder="1" applyAlignment="1">
      <alignment horizontal="right" vertical="center" wrapText="1"/>
    </xf>
    <xf numFmtId="0" fontId="11" fillId="0" borderId="1" xfId="0" applyFont="1" applyBorder="1" applyAlignment="1">
      <alignment horizontal="distributed" vertical="center" wrapText="1"/>
    </xf>
    <xf numFmtId="201" fontId="26" fillId="2" borderId="1" xfId="23"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201" fontId="26" fillId="0" borderId="1" xfId="0" applyNumberFormat="1" applyFont="1" applyFill="1" applyBorder="1" applyAlignment="1">
      <alignment horizontal="right" vertical="center" wrapText="1"/>
    </xf>
    <xf numFmtId="41" fontId="8" fillId="0" borderId="0" xfId="512" applyNumberFormat="1" applyAlignment="1"/>
    <xf numFmtId="201" fontId="8" fillId="0" borderId="0" xfId="512" applyNumberFormat="1" applyAlignment="1"/>
    <xf numFmtId="0" fontId="24" fillId="0" borderId="0" xfId="512" applyFont="1" applyAlignment="1"/>
    <xf numFmtId="0" fontId="8" fillId="0" borderId="0" xfId="512" applyFill="1" applyAlignment="1"/>
    <xf numFmtId="0" fontId="10" fillId="3" borderId="0" xfId="833" applyFont="1" applyFill="1" applyAlignment="1">
      <alignment horizontal="center" vertical="center" shrinkToFit="1"/>
    </xf>
    <xf numFmtId="0" fontId="41" fillId="3" borderId="0" xfId="833" applyFont="1" applyFill="1" applyAlignment="1">
      <alignment vertical="center" shrinkToFit="1"/>
    </xf>
    <xf numFmtId="0" fontId="12" fillId="3" borderId="0" xfId="833" applyFont="1" applyFill="1" applyAlignment="1">
      <alignment horizontal="left" vertical="center" wrapText="1"/>
    </xf>
    <xf numFmtId="0" fontId="24" fillId="3" borderId="0" xfId="512" applyFont="1" applyFill="1" applyAlignment="1">
      <alignment horizontal="right" vertical="center"/>
    </xf>
    <xf numFmtId="196" fontId="8" fillId="3" borderId="0" xfId="1014" applyNumberFormat="1" applyFont="1" applyFill="1" applyBorder="1" applyAlignment="1">
      <alignment vertical="center"/>
    </xf>
    <xf numFmtId="0" fontId="26" fillId="3" borderId="1" xfId="1014" applyFont="1" applyFill="1" applyBorder="1" applyAlignment="1">
      <alignment horizontal="distributed" vertical="center" wrapText="1" indent="3"/>
    </xf>
    <xf numFmtId="0" fontId="8" fillId="3" borderId="0" xfId="512" applyFill="1" applyAlignment="1"/>
    <xf numFmtId="41" fontId="11" fillId="0" borderId="1" xfId="0" applyNumberFormat="1" applyFont="1" applyBorder="1" applyAlignment="1">
      <alignment horizontal="right" vertical="center" wrapText="1"/>
    </xf>
    <xf numFmtId="0" fontId="8" fillId="3" borderId="0" xfId="545" applyFill="1" applyAlignment="1"/>
    <xf numFmtId="41" fontId="24" fillId="0" borderId="1" xfId="1012" applyNumberFormat="1" applyFont="1" applyBorder="1" applyAlignment="1">
      <alignment horizontal="right" vertical="center" wrapText="1"/>
    </xf>
    <xf numFmtId="41" fontId="26" fillId="0" borderId="1" xfId="1012" applyNumberFormat="1" applyFont="1" applyBorder="1" applyAlignment="1">
      <alignment horizontal="right" vertical="center" wrapText="1"/>
    </xf>
    <xf numFmtId="0" fontId="24" fillId="0" borderId="1" xfId="738" applyNumberFormat="1" applyFont="1" applyFill="1" applyBorder="1" applyAlignment="1">
      <alignment horizontal="left" vertical="center" wrapText="1"/>
    </xf>
    <xf numFmtId="0" fontId="26" fillId="0" borderId="1" xfId="1014" applyFont="1" applyFill="1" applyBorder="1" applyAlignment="1">
      <alignment horizontal="left" vertical="center" wrapText="1"/>
    </xf>
    <xf numFmtId="0" fontId="24" fillId="0" borderId="1" xfId="738" applyNumberFormat="1" applyFont="1" applyFill="1" applyBorder="1" applyAlignment="1">
      <alignment horizontal="left" vertical="center" wrapText="1" indent="2"/>
    </xf>
    <xf numFmtId="0" fontId="24" fillId="0" borderId="1" xfId="738" applyNumberFormat="1" applyFont="1" applyFill="1" applyBorder="1" applyAlignment="1">
      <alignment horizontal="left" vertical="center" wrapText="1" indent="1"/>
    </xf>
    <xf numFmtId="41" fontId="24" fillId="0" borderId="1" xfId="1012" applyNumberFormat="1" applyFont="1" applyFill="1" applyBorder="1" applyAlignment="1">
      <alignment horizontal="right" vertical="center" wrapText="1"/>
    </xf>
    <xf numFmtId="0" fontId="26" fillId="0" borderId="1" xfId="738" applyNumberFormat="1" applyFont="1" applyFill="1" applyBorder="1" applyAlignment="1">
      <alignment horizontal="left" vertical="center" wrapText="1"/>
    </xf>
    <xf numFmtId="41" fontId="26" fillId="0" borderId="1" xfId="1012" applyNumberFormat="1" applyFont="1" applyFill="1" applyBorder="1" applyAlignment="1">
      <alignment horizontal="right" vertical="center" wrapText="1"/>
    </xf>
    <xf numFmtId="41" fontId="26" fillId="3" borderId="1" xfId="1012" applyNumberFormat="1" applyFont="1" applyFill="1" applyBorder="1" applyAlignment="1">
      <alignment horizontal="right" vertical="center" wrapText="1"/>
    </xf>
    <xf numFmtId="41" fontId="8" fillId="0" borderId="0" xfId="512" applyNumberFormat="1" applyFill="1" applyAlignment="1"/>
    <xf numFmtId="0" fontId="10" fillId="0" borderId="0" xfId="833" applyFont="1" applyFill="1" applyAlignment="1">
      <alignment horizontal="center" vertical="center" shrinkToFit="1"/>
    </xf>
    <xf numFmtId="198" fontId="24" fillId="0" borderId="0" xfId="745" applyNumberFormat="1" applyFont="1" applyFill="1" applyBorder="1" applyAlignment="1" applyProtection="1">
      <alignment horizontal="left" vertical="center"/>
    </xf>
    <xf numFmtId="0" fontId="24" fillId="0" borderId="0" xfId="512" applyFont="1" applyFill="1" applyBorder="1" applyAlignment="1">
      <alignment vertical="center"/>
    </xf>
    <xf numFmtId="0" fontId="24" fillId="0" borderId="0" xfId="512" applyFont="1" applyFill="1" applyAlignment="1">
      <alignment vertical="center"/>
    </xf>
    <xf numFmtId="198" fontId="28" fillId="0" borderId="0" xfId="745" applyNumberFormat="1" applyFont="1" applyFill="1" applyBorder="1" applyAlignment="1" applyProtection="1">
      <alignment horizontal="right" vertical="center"/>
    </xf>
    <xf numFmtId="41" fontId="26" fillId="0" borderId="1" xfId="1209" applyNumberFormat="1" applyFont="1" applyFill="1" applyBorder="1" applyAlignment="1">
      <alignment horizontal="right" vertical="center" wrapText="1"/>
    </xf>
    <xf numFmtId="0" fontId="42" fillId="3" borderId="0" xfId="1011" applyFont="1" applyFill="1">
      <alignment vertical="center"/>
    </xf>
    <xf numFmtId="41" fontId="24" fillId="0" borderId="1" xfId="1209" applyNumberFormat="1" applyFont="1" applyFill="1" applyBorder="1" applyAlignment="1">
      <alignment horizontal="right" vertical="center" wrapText="1"/>
    </xf>
    <xf numFmtId="41" fontId="43" fillId="0" borderId="1" xfId="0" applyNumberFormat="1" applyFont="1" applyFill="1" applyBorder="1" applyAlignment="1">
      <alignment horizontal="right" vertical="center" wrapText="1"/>
    </xf>
    <xf numFmtId="181" fontId="24" fillId="0" borderId="1" xfId="32"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4" fillId="0" borderId="1" xfId="833"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833"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761" applyFont="1" applyFill="1" applyAlignment="1">
      <alignment horizontal="center" vertical="center"/>
    </xf>
    <xf numFmtId="0" fontId="44" fillId="0" borderId="0" xfId="0" applyFont="1" applyFill="1" applyAlignment="1"/>
    <xf numFmtId="0" fontId="12" fillId="0" borderId="0" xfId="761" applyFont="1" applyFill="1" applyAlignment="1">
      <alignment horizontal="left" vertical="center"/>
    </xf>
    <xf numFmtId="0" fontId="12" fillId="0" borderId="0" xfId="0" applyFont="1" applyFill="1" applyAlignment="1">
      <alignment vertical="center"/>
    </xf>
    <xf numFmtId="0" fontId="12" fillId="0" borderId="0" xfId="761" applyFont="1" applyFill="1" applyAlignment="1">
      <alignment horizontal="right" vertical="center"/>
    </xf>
    <xf numFmtId="196" fontId="26" fillId="0" borderId="1" xfId="1012" applyNumberFormat="1" applyFont="1" applyFill="1" applyBorder="1" applyAlignment="1">
      <alignment horizontal="center" vertical="center" wrapText="1"/>
    </xf>
    <xf numFmtId="201" fontId="8" fillId="0" borderId="0" xfId="512" applyNumberFormat="1" applyFont="1" applyFill="1" applyAlignment="1">
      <alignment horizontal="center" vertical="center" wrapText="1"/>
    </xf>
    <xf numFmtId="0" fontId="12" fillId="0" borderId="1" xfId="0" applyFont="1" applyFill="1" applyBorder="1" applyAlignment="1">
      <alignment horizontal="left" vertical="center" wrapText="1"/>
    </xf>
    <xf numFmtId="201" fontId="24" fillId="0" borderId="1" xfId="0" applyNumberFormat="1" applyFont="1" applyFill="1" applyBorder="1" applyAlignment="1">
      <alignment vertical="center" wrapText="1"/>
    </xf>
    <xf numFmtId="181" fontId="24" fillId="0" borderId="1" xfId="32" applyNumberFormat="1" applyFont="1" applyFill="1" applyBorder="1" applyAlignment="1">
      <alignment vertical="center" wrapText="1"/>
    </xf>
    <xf numFmtId="0" fontId="29" fillId="0" borderId="0" xfId="1011" applyFont="1" applyFill="1" applyAlignment="1">
      <alignment horizontal="center" vertical="center"/>
    </xf>
    <xf numFmtId="0" fontId="12" fillId="0" borderId="1" xfId="0" applyFont="1" applyBorder="1" applyAlignment="1">
      <alignment horizontal="left" vertical="center" wrapText="1"/>
    </xf>
    <xf numFmtId="0" fontId="29" fillId="3" borderId="0" xfId="1011" applyFont="1" applyFill="1" applyAlignment="1">
      <alignment horizontal="center" vertical="center"/>
    </xf>
    <xf numFmtId="0" fontId="11" fillId="0" borderId="1" xfId="0" applyFont="1" applyFill="1" applyBorder="1" applyAlignment="1">
      <alignment horizontal="center" vertical="center" wrapText="1"/>
    </xf>
    <xf numFmtId="201" fontId="26" fillId="0" borderId="1" xfId="0" applyNumberFormat="1" applyFont="1" applyFill="1" applyBorder="1" applyAlignment="1">
      <alignment vertical="center" wrapText="1"/>
    </xf>
    <xf numFmtId="181" fontId="26" fillId="0" borderId="1" xfId="32" applyNumberFormat="1" applyFont="1" applyFill="1" applyBorder="1" applyAlignment="1">
      <alignment vertical="center" wrapText="1"/>
    </xf>
    <xf numFmtId="0" fontId="12"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44" fillId="0" borderId="0" xfId="761" applyFont="1" applyAlignment="1"/>
    <xf numFmtId="0" fontId="0" fillId="0" borderId="0" xfId="761" applyFill="1" applyAlignment="1"/>
    <xf numFmtId="0" fontId="0" fillId="0" borderId="0" xfId="761" applyAlignment="1"/>
    <xf numFmtId="0" fontId="12" fillId="0" borderId="0" xfId="761" applyFont="1" applyFill="1" applyAlignment="1">
      <alignment vertical="center"/>
    </xf>
    <xf numFmtId="0" fontId="11" fillId="0" borderId="1" xfId="761" applyFont="1" applyFill="1" applyBorder="1" applyAlignment="1">
      <alignment horizontal="center" vertical="center"/>
    </xf>
    <xf numFmtId="0" fontId="12" fillId="0" borderId="1" xfId="761" applyFont="1" applyFill="1" applyBorder="1" applyAlignment="1">
      <alignment horizontal="left" vertical="center" wrapText="1"/>
    </xf>
    <xf numFmtId="201" fontId="24" fillId="0" borderId="1" xfId="761" applyNumberFormat="1" applyFont="1" applyFill="1" applyBorder="1" applyAlignment="1">
      <alignment vertical="center" wrapText="1"/>
    </xf>
    <xf numFmtId="0" fontId="12" fillId="0" borderId="1" xfId="761" applyFont="1" applyBorder="1" applyAlignment="1">
      <alignment horizontal="left" vertical="center" wrapText="1"/>
    </xf>
    <xf numFmtId="0" fontId="11" fillId="0" borderId="1" xfId="761" applyFont="1" applyFill="1" applyBorder="1" applyAlignment="1">
      <alignment horizontal="center" vertical="center" wrapText="1"/>
    </xf>
    <xf numFmtId="201" fontId="26" fillId="0" borderId="1" xfId="761" applyNumberFormat="1" applyFont="1" applyFill="1" applyBorder="1" applyAlignment="1">
      <alignment vertical="center" wrapText="1"/>
    </xf>
    <xf numFmtId="0" fontId="46" fillId="0" borderId="0" xfId="761" applyFont="1" applyFill="1" applyAlignment="1">
      <alignment horizontal="center"/>
    </xf>
    <xf numFmtId="0" fontId="29" fillId="0" borderId="0" xfId="1012" applyFont="1" applyProtection="1">
      <alignment vertical="center"/>
    </xf>
    <xf numFmtId="0" fontId="33" fillId="0" borderId="0" xfId="1012" applyFont="1" applyAlignment="1" applyProtection="1">
      <alignment horizontal="center" vertical="center"/>
    </xf>
    <xf numFmtId="0" fontId="33" fillId="0" borderId="0" xfId="1012" applyFont="1" applyProtection="1">
      <alignment vertical="center"/>
    </xf>
    <xf numFmtId="0" fontId="8" fillId="0" borderId="0" xfId="1012" applyProtection="1">
      <alignment vertical="center"/>
    </xf>
    <xf numFmtId="0" fontId="8" fillId="3" borderId="0" xfId="1012" applyFill="1" applyProtection="1">
      <alignment vertical="center"/>
    </xf>
    <xf numFmtId="196" fontId="8" fillId="0" borderId="0" xfId="1012" applyNumberFormat="1" applyProtection="1">
      <alignment vertical="center"/>
    </xf>
    <xf numFmtId="201" fontId="8" fillId="0" borderId="0" xfId="512" applyNumberFormat="1" applyAlignment="1" applyProtection="1"/>
    <xf numFmtId="0" fontId="8" fillId="0" borderId="0" xfId="1012" applyFill="1" applyProtection="1">
      <alignment vertical="center"/>
    </xf>
    <xf numFmtId="0" fontId="2" fillId="0" borderId="0" xfId="1012" applyFont="1" applyFill="1" applyAlignment="1" applyProtection="1">
      <alignment horizontal="center" vertical="center"/>
    </xf>
    <xf numFmtId="201" fontId="8" fillId="0" borderId="0" xfId="512" applyNumberFormat="1" applyFill="1" applyAlignment="1" applyProtection="1"/>
    <xf numFmtId="0" fontId="29" fillId="0" borderId="0" xfId="1012" applyFont="1" applyFill="1" applyProtection="1">
      <alignment vertical="center"/>
    </xf>
    <xf numFmtId="0" fontId="24" fillId="0" borderId="0" xfId="1012" applyFont="1" applyFill="1" applyProtection="1">
      <alignment vertical="center"/>
    </xf>
    <xf numFmtId="196" fontId="24" fillId="0" borderId="0" xfId="1012" applyNumberFormat="1" applyFont="1" applyFill="1" applyBorder="1" applyAlignment="1" applyProtection="1">
      <alignment horizontal="right" vertical="center"/>
    </xf>
    <xf numFmtId="201" fontId="29" fillId="0" borderId="0" xfId="512" applyNumberFormat="1" applyFont="1" applyFill="1" applyAlignment="1" applyProtection="1"/>
    <xf numFmtId="196" fontId="26" fillId="0" borderId="7" xfId="1012" applyNumberFormat="1" applyFont="1" applyFill="1" applyBorder="1" applyAlignment="1" applyProtection="1">
      <alignment horizontal="center" vertical="center" wrapText="1"/>
    </xf>
    <xf numFmtId="0" fontId="26" fillId="0" borderId="1" xfId="1012" applyFont="1" applyFill="1" applyBorder="1" applyAlignment="1" applyProtection="1">
      <alignment horizontal="distributed" vertical="center" wrapText="1" indent="3"/>
    </xf>
    <xf numFmtId="196" fontId="26" fillId="0" borderId="1" xfId="1012" applyNumberFormat="1" applyFont="1" applyFill="1" applyBorder="1" applyAlignment="1" applyProtection="1">
      <alignment horizontal="center" vertical="center" wrapText="1"/>
    </xf>
    <xf numFmtId="0" fontId="33" fillId="0" borderId="0" xfId="1012" applyFont="1" applyFill="1" applyAlignment="1" applyProtection="1">
      <alignment horizontal="center" vertical="center" wrapText="1"/>
    </xf>
    <xf numFmtId="0" fontId="33" fillId="0" borderId="0" xfId="1012" applyFont="1" applyFill="1" applyAlignment="1" applyProtection="1">
      <alignment horizontal="center" vertical="center"/>
    </xf>
    <xf numFmtId="0" fontId="11" fillId="2" borderId="8"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181" fontId="26" fillId="0" borderId="1" xfId="32" applyNumberFormat="1" applyFont="1" applyFill="1" applyBorder="1" applyAlignment="1" applyProtection="1">
      <alignment horizontal="right" vertical="center" wrapText="1" shrinkToFit="1"/>
    </xf>
    <xf numFmtId="0" fontId="29" fillId="0" borderId="0" xfId="1011" applyFont="1" applyFill="1" applyProtection="1">
      <alignment vertical="center"/>
    </xf>
    <xf numFmtId="49" fontId="12" fillId="2" borderId="1" xfId="0" applyNumberFormat="1" applyFont="1" applyFill="1" applyBorder="1" applyAlignment="1" applyProtection="1">
      <alignment horizontal="left" vertical="center" wrapText="1"/>
    </xf>
    <xf numFmtId="0" fontId="12" fillId="2" borderId="8" xfId="0" applyFont="1" applyFill="1" applyBorder="1" applyAlignment="1" applyProtection="1">
      <alignment horizontal="left" vertical="center"/>
    </xf>
    <xf numFmtId="3" fontId="12" fillId="2" borderId="1" xfId="0" applyNumberFormat="1" applyFont="1" applyFill="1" applyBorder="1" applyAlignment="1" applyProtection="1">
      <alignment horizontal="right" vertical="center"/>
      <protection locked="0"/>
    </xf>
    <xf numFmtId="3" fontId="12" fillId="2" borderId="1" xfId="0" applyNumberFormat="1" applyFont="1" applyFill="1" applyBorder="1" applyAlignment="1" applyProtection="1">
      <alignment horizontal="right" vertical="center"/>
    </xf>
    <xf numFmtId="3" fontId="11" fillId="2" borderId="1" xfId="0" applyNumberFormat="1" applyFont="1" applyFill="1" applyBorder="1" applyAlignment="1" applyProtection="1">
      <alignment horizontal="right" vertical="center"/>
      <protection locked="0"/>
    </xf>
    <xf numFmtId="49" fontId="11" fillId="2" borderId="8" xfId="0" applyNumberFormat="1" applyFont="1" applyFill="1" applyBorder="1" applyAlignment="1" applyProtection="1">
      <alignment horizontal="left" vertical="center" wrapText="1"/>
    </xf>
    <xf numFmtId="49" fontId="12" fillId="2" borderId="8" xfId="0" applyNumberFormat="1" applyFont="1" applyFill="1" applyBorder="1" applyAlignment="1" applyProtection="1">
      <alignment horizontal="left" vertical="center" wrapText="1"/>
    </xf>
    <xf numFmtId="49" fontId="47" fillId="2" borderId="8" xfId="0" applyNumberFormat="1" applyFont="1" applyFill="1" applyBorder="1" applyAlignment="1" applyProtection="1">
      <alignment horizontal="distributed" vertical="center"/>
    </xf>
    <xf numFmtId="49" fontId="47" fillId="2" borderId="1" xfId="0" applyNumberFormat="1" applyFont="1" applyFill="1" applyBorder="1" applyAlignment="1" applyProtection="1">
      <alignment horizontal="distributed" vertical="center" wrapText="1"/>
    </xf>
    <xf numFmtId="49" fontId="26" fillId="0" borderId="7" xfId="1012" applyNumberFormat="1" applyFont="1" applyFill="1" applyBorder="1" applyAlignment="1" applyProtection="1">
      <alignment horizontal="left" vertical="center"/>
    </xf>
    <xf numFmtId="0" fontId="26" fillId="0" borderId="1" xfId="1012" applyFont="1" applyFill="1" applyBorder="1" applyAlignment="1" applyProtection="1">
      <alignment horizontal="left" vertical="center" wrapText="1"/>
    </xf>
    <xf numFmtId="201" fontId="26" fillId="0" borderId="1" xfId="23" applyNumberFormat="1" applyFont="1" applyFill="1" applyBorder="1" applyAlignment="1" applyProtection="1">
      <alignment horizontal="right" vertical="center" wrapText="1"/>
    </xf>
    <xf numFmtId="0" fontId="24" fillId="0" borderId="1" xfId="1012" applyFont="1" applyFill="1" applyBorder="1" applyAlignment="1" applyProtection="1">
      <alignment horizontal="left" vertical="center" wrapText="1"/>
    </xf>
    <xf numFmtId="49" fontId="24" fillId="0" borderId="7" xfId="1012" applyNumberFormat="1" applyFont="1" applyFill="1" applyBorder="1" applyAlignment="1" applyProtection="1">
      <alignment horizontal="left" vertical="center"/>
    </xf>
    <xf numFmtId="49" fontId="24" fillId="0" borderId="7" xfId="1012" applyNumberFormat="1" applyFont="1" applyBorder="1" applyAlignment="1" applyProtection="1">
      <alignment horizontal="left" vertical="center"/>
    </xf>
    <xf numFmtId="0" fontId="24" fillId="3" borderId="1" xfId="1012" applyFont="1" applyFill="1" applyBorder="1" applyAlignment="1" applyProtection="1">
      <alignment horizontal="left" vertical="center" wrapText="1"/>
    </xf>
    <xf numFmtId="0" fontId="24" fillId="0" borderId="1" xfId="1011" applyFont="1" applyFill="1" applyBorder="1" applyAlignment="1" applyProtection="1">
      <alignment horizontal="left" vertical="center" wrapText="1"/>
    </xf>
    <xf numFmtId="0" fontId="26" fillId="0" borderId="1" xfId="1011" applyFont="1" applyFill="1" applyBorder="1" applyAlignment="1" applyProtection="1">
      <alignment horizontal="left" vertical="center" wrapText="1"/>
    </xf>
    <xf numFmtId="49" fontId="26" fillId="0" borderId="7" xfId="1012" applyNumberFormat="1" applyFont="1" applyFill="1" applyBorder="1" applyAlignment="1" applyProtection="1">
      <alignment horizontal="distributed" vertical="center" indent="1"/>
    </xf>
    <xf numFmtId="0" fontId="26" fillId="0" borderId="1" xfId="1012" applyFont="1" applyFill="1" applyBorder="1" applyAlignment="1" applyProtection="1">
      <alignment horizontal="distributed" vertical="center" wrapText="1" indent="1"/>
    </xf>
    <xf numFmtId="201" fontId="8" fillId="3" borderId="0" xfId="1012" applyNumberFormat="1" applyFill="1" applyProtection="1">
      <alignment vertical="center"/>
    </xf>
    <xf numFmtId="0" fontId="29" fillId="0" borderId="0" xfId="1012" applyFont="1">
      <alignment vertical="center"/>
    </xf>
    <xf numFmtId="0" fontId="33" fillId="0" borderId="0" xfId="1012" applyFont="1" applyAlignment="1">
      <alignment horizontal="center" vertical="center"/>
    </xf>
    <xf numFmtId="196" fontId="8" fillId="0" borderId="0" xfId="1012" applyNumberFormat="1">
      <alignment vertical="center"/>
    </xf>
    <xf numFmtId="0" fontId="2" fillId="0" borderId="0" xfId="1012" applyFont="1" applyFill="1" applyAlignment="1">
      <alignment horizontal="center" vertical="center"/>
    </xf>
    <xf numFmtId="0" fontId="29" fillId="0" borderId="0" xfId="1012" applyFont="1" applyFill="1">
      <alignment vertical="center"/>
    </xf>
    <xf numFmtId="0" fontId="24" fillId="0" borderId="0" xfId="1012" applyFont="1" applyFill="1">
      <alignment vertical="center"/>
    </xf>
    <xf numFmtId="0" fontId="48" fillId="0" borderId="0" xfId="1012" applyFont="1" applyFill="1">
      <alignment vertical="center"/>
    </xf>
    <xf numFmtId="196" fontId="24" fillId="0" borderId="0" xfId="1012" applyNumberFormat="1" applyFont="1" applyFill="1" applyAlignment="1">
      <alignment horizontal="right" vertical="center"/>
    </xf>
    <xf numFmtId="196" fontId="26" fillId="0" borderId="7" xfId="1012" applyNumberFormat="1" applyFont="1" applyFill="1" applyBorder="1" applyAlignment="1">
      <alignment horizontal="center" vertical="center" wrapText="1"/>
    </xf>
    <xf numFmtId="0" fontId="26" fillId="0" borderId="1" xfId="1012" applyFont="1" applyFill="1" applyBorder="1" applyAlignment="1">
      <alignment horizontal="distributed" vertical="center" wrapText="1" indent="3"/>
    </xf>
    <xf numFmtId="0" fontId="49" fillId="0" borderId="0" xfId="1010" applyFont="1" applyFill="1" applyAlignment="1">
      <alignment vertical="center" wrapText="1"/>
    </xf>
    <xf numFmtId="181" fontId="26" fillId="0" borderId="1" xfId="32" applyNumberFormat="1" applyFont="1" applyFill="1" applyBorder="1" applyAlignment="1" applyProtection="1">
      <alignment horizontal="right" vertical="center" wrapText="1" shrinkToFit="1"/>
      <protection locked="0"/>
    </xf>
    <xf numFmtId="0" fontId="29" fillId="0" borderId="0" xfId="1011" applyFont="1" applyFill="1">
      <alignment vertical="center"/>
    </xf>
    <xf numFmtId="181" fontId="26" fillId="0" borderId="1" xfId="32" applyNumberFormat="1" applyFont="1" applyFill="1" applyBorder="1" applyAlignment="1" applyProtection="1">
      <alignment horizontal="right" vertical="center" wrapText="1"/>
      <protection locked="0"/>
    </xf>
    <xf numFmtId="0" fontId="24" fillId="2" borderId="8" xfId="0" applyFont="1" applyFill="1" applyBorder="1" applyAlignment="1" applyProtection="1">
      <alignment vertical="center"/>
    </xf>
    <xf numFmtId="49" fontId="26" fillId="2" borderId="1" xfId="0" applyNumberFormat="1" applyFont="1" applyFill="1" applyBorder="1" applyAlignment="1" applyProtection="1">
      <alignment vertical="center" wrapText="1"/>
    </xf>
    <xf numFmtId="0" fontId="26" fillId="0" borderId="7" xfId="1012" applyFont="1" applyFill="1" applyBorder="1" applyAlignment="1">
      <alignment horizontal="left" vertical="center"/>
    </xf>
    <xf numFmtId="0" fontId="26" fillId="0" borderId="1" xfId="1011" applyFont="1" applyFill="1" applyBorder="1" applyAlignment="1">
      <alignment horizontal="left" vertical="center"/>
    </xf>
    <xf numFmtId="195" fontId="26" fillId="0" borderId="1" xfId="23" applyNumberFormat="1" applyFont="1" applyFill="1" applyBorder="1" applyAlignment="1">
      <alignment horizontal="right" vertical="center" wrapText="1"/>
    </xf>
    <xf numFmtId="0" fontId="24" fillId="0" borderId="7" xfId="1012" applyFont="1" applyFill="1" applyBorder="1" applyAlignment="1">
      <alignment horizontal="left" vertical="center"/>
    </xf>
    <xf numFmtId="0" fontId="24" fillId="0" borderId="1" xfId="1012" applyFont="1" applyFill="1" applyBorder="1" applyAlignment="1">
      <alignment horizontal="left" vertical="center"/>
    </xf>
    <xf numFmtId="195" fontId="24" fillId="0" borderId="1" xfId="23" applyNumberFormat="1" applyFont="1" applyFill="1" applyBorder="1" applyAlignment="1">
      <alignment horizontal="right" vertical="center" wrapText="1"/>
    </xf>
    <xf numFmtId="201" fontId="24" fillId="0" borderId="1" xfId="23" applyNumberFormat="1" applyFont="1" applyFill="1" applyBorder="1" applyAlignment="1" applyProtection="1">
      <alignment horizontal="right" vertical="center" wrapText="1"/>
      <protection locked="0"/>
    </xf>
    <xf numFmtId="0" fontId="24" fillId="0" borderId="7" xfId="1012" applyFont="1" applyBorder="1" applyAlignment="1">
      <alignment horizontal="left" vertical="center"/>
    </xf>
    <xf numFmtId="0" fontId="24" fillId="3" borderId="1" xfId="1012" applyFont="1" applyFill="1" applyBorder="1" applyAlignment="1">
      <alignment horizontal="left" vertical="center"/>
    </xf>
    <xf numFmtId="195" fontId="24" fillId="3" borderId="1" xfId="23" applyNumberFormat="1" applyFont="1" applyFill="1" applyBorder="1" applyAlignment="1">
      <alignment horizontal="right" vertical="center" wrapText="1"/>
    </xf>
    <xf numFmtId="0" fontId="24" fillId="0" borderId="7" xfId="1012" applyFont="1" applyFill="1" applyBorder="1">
      <alignment vertical="center"/>
    </xf>
    <xf numFmtId="0" fontId="26" fillId="0" borderId="1" xfId="1012" applyFont="1" applyFill="1" applyBorder="1" applyAlignment="1">
      <alignment horizontal="distributed" vertical="center" indent="1"/>
    </xf>
    <xf numFmtId="196" fontId="8" fillId="0" borderId="0" xfId="1012" applyNumberFormat="1" applyFill="1" applyProtection="1">
      <alignment vertical="center"/>
    </xf>
    <xf numFmtId="181" fontId="24" fillId="0" borderId="1" xfId="32" applyNumberFormat="1" applyFont="1" applyFill="1" applyBorder="1" applyAlignment="1" applyProtection="1">
      <alignment horizontal="right" vertical="center" wrapText="1" shrinkToFit="1"/>
      <protection locked="0"/>
    </xf>
    <xf numFmtId="49" fontId="11" fillId="0" borderId="7" xfId="997"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0" fontId="26" fillId="3" borderId="1" xfId="1012" applyFont="1" applyFill="1" applyBorder="1" applyAlignment="1" applyProtection="1">
      <alignment horizontal="left" vertical="center" wrapText="1"/>
    </xf>
    <xf numFmtId="49" fontId="12" fillId="0" borderId="7" xfId="997" applyNumberFormat="1" applyFont="1" applyBorder="1" applyAlignment="1" applyProtection="1">
      <alignment horizontal="left" vertical="center"/>
    </xf>
    <xf numFmtId="3" fontId="24" fillId="3" borderId="1" xfId="0" applyNumberFormat="1" applyFont="1" applyFill="1" applyBorder="1" applyAlignment="1" applyProtection="1">
      <alignment horizontal="right" vertical="center"/>
    </xf>
    <xf numFmtId="3" fontId="24" fillId="3" borderId="1" xfId="0" applyNumberFormat="1" applyFont="1" applyFill="1" applyBorder="1" applyAlignment="1" applyProtection="1">
      <alignment horizontal="right" vertical="center"/>
      <protection locked="0"/>
    </xf>
    <xf numFmtId="181" fontId="24" fillId="3" borderId="1" xfId="32" applyNumberFormat="1" applyFont="1" applyFill="1" applyBorder="1" applyAlignment="1" applyProtection="1">
      <alignment horizontal="right" vertical="center" wrapText="1"/>
      <protection locked="0"/>
    </xf>
    <xf numFmtId="49" fontId="12" fillId="0" borderId="7" xfId="997"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3" fontId="24" fillId="0" borderId="1" xfId="0" applyNumberFormat="1" applyFont="1" applyFill="1" applyBorder="1" applyAlignment="1" applyProtection="1">
      <alignment horizontal="right" vertical="center"/>
      <protection locked="0"/>
    </xf>
    <xf numFmtId="181" fontId="24" fillId="0" borderId="1" xfId="32" applyNumberFormat="1" applyFont="1" applyFill="1" applyBorder="1" applyAlignment="1" applyProtection="1">
      <alignment horizontal="right" vertical="center" wrapText="1"/>
      <protection locked="0"/>
    </xf>
    <xf numFmtId="3" fontId="26" fillId="0" borderId="1" xfId="0" applyNumberFormat="1" applyFont="1" applyFill="1" applyBorder="1" applyAlignment="1" applyProtection="1">
      <alignment horizontal="right" vertical="center"/>
      <protection locked="0"/>
    </xf>
    <xf numFmtId="0" fontId="8" fillId="0" borderId="7" xfId="1012" applyFill="1" applyBorder="1" applyAlignment="1" applyProtection="1">
      <alignment horizontal="left" vertical="center"/>
    </xf>
    <xf numFmtId="3" fontId="8" fillId="0" borderId="0" xfId="1012" applyNumberFormat="1" applyFill="1" applyProtection="1">
      <alignment vertical="center"/>
    </xf>
    <xf numFmtId="0" fontId="26" fillId="0" borderId="7" xfId="1012" applyFont="1" applyFill="1" applyBorder="1" applyAlignment="1" applyProtection="1">
      <alignment horizontal="left" vertical="center"/>
    </xf>
    <xf numFmtId="0" fontId="26" fillId="0" borderId="1" xfId="1011" applyFont="1" applyFill="1" applyBorder="1" applyAlignment="1" applyProtection="1">
      <alignment horizontal="left" vertical="center"/>
    </xf>
    <xf numFmtId="0" fontId="26" fillId="3" borderId="1" xfId="1011" applyFont="1" applyFill="1" applyBorder="1" applyAlignment="1" applyProtection="1">
      <alignment horizontal="left" vertical="center"/>
    </xf>
    <xf numFmtId="0" fontId="24" fillId="0" borderId="7" xfId="1012" applyFont="1" applyFill="1" applyBorder="1" applyAlignment="1" applyProtection="1">
      <alignment horizontal="left" vertical="center"/>
    </xf>
    <xf numFmtId="0" fontId="24" fillId="0" borderId="1" xfId="1012" applyFont="1" applyFill="1" applyBorder="1" applyAlignment="1" applyProtection="1">
      <alignment horizontal="left" vertical="center"/>
    </xf>
    <xf numFmtId="0" fontId="24" fillId="3" borderId="1" xfId="1012" applyFont="1" applyFill="1" applyBorder="1" applyAlignment="1" applyProtection="1">
      <alignment horizontal="left" vertical="center"/>
    </xf>
    <xf numFmtId="196" fontId="24" fillId="0" borderId="1" xfId="1012" applyNumberFormat="1" applyFont="1" applyFill="1" applyBorder="1" applyAlignment="1" applyProtection="1">
      <alignment horizontal="right" vertical="center" wrapText="1"/>
      <protection locked="0"/>
    </xf>
    <xf numFmtId="3" fontId="8" fillId="0" borderId="0" xfId="1012" applyNumberFormat="1">
      <alignment vertical="center"/>
    </xf>
    <xf numFmtId="0" fontId="1" fillId="0" borderId="0" xfId="0" applyFont="1" applyFill="1" applyBorder="1" applyAlignment="1"/>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9" xfId="0" applyFont="1" applyFill="1" applyBorder="1" applyAlignment="1">
      <alignment horizontal="center" vertical="center"/>
    </xf>
    <xf numFmtId="0" fontId="12" fillId="0" borderId="0" xfId="0" applyFont="1" applyAlignment="1">
      <alignment horizontal="right"/>
    </xf>
    <xf numFmtId="0" fontId="26" fillId="0" borderId="2" xfId="1016" applyFont="1" applyBorder="1" applyAlignment="1">
      <alignment horizontal="center" vertical="center"/>
    </xf>
    <xf numFmtId="0" fontId="26" fillId="0" borderId="7" xfId="1016" applyFont="1" applyBorder="1" applyAlignment="1">
      <alignment horizontal="center" vertical="center"/>
    </xf>
    <xf numFmtId="0" fontId="26" fillId="0" borderId="10" xfId="1016" applyFont="1" applyBorder="1" applyAlignment="1">
      <alignment horizontal="center" vertical="center"/>
    </xf>
    <xf numFmtId="0" fontId="26" fillId="0" borderId="4" xfId="1016" applyFont="1" applyBorder="1" applyAlignment="1">
      <alignment horizontal="center" vertical="center"/>
    </xf>
    <xf numFmtId="49" fontId="26" fillId="0" borderId="1" xfId="783" applyNumberFormat="1" applyFont="1" applyFill="1" applyBorder="1" applyAlignment="1" applyProtection="1">
      <alignment horizontal="center" vertical="center"/>
    </xf>
    <xf numFmtId="0" fontId="52" fillId="0" borderId="1" xfId="0" applyFont="1" applyFill="1" applyBorder="1" applyAlignment="1">
      <alignment horizontal="center"/>
    </xf>
    <xf numFmtId="0" fontId="52" fillId="0" borderId="1" xfId="0" applyFont="1" applyFill="1" applyBorder="1" applyAlignment="1"/>
    <xf numFmtId="10" fontId="52" fillId="0" borderId="1" xfId="0" applyNumberFormat="1" applyFont="1" applyFill="1" applyBorder="1" applyAlignment="1"/>
    <xf numFmtId="0" fontId="5" fillId="0" borderId="0" xfId="0" applyFont="1" applyFill="1" applyBorder="1" applyAlignment="1">
      <alignment horizontal="left" vertical="top" wrapText="1"/>
    </xf>
    <xf numFmtId="0" fontId="53" fillId="0" borderId="0" xfId="913" applyFont="1" applyAlignment="1"/>
    <xf numFmtId="0" fontId="12" fillId="0" borderId="0" xfId="0" applyFont="1" applyAlignment="1">
      <alignment horizontal="right" vertical="center"/>
    </xf>
    <xf numFmtId="0" fontId="26" fillId="0" borderId="1" xfId="1016" applyFont="1" applyBorder="1" applyAlignment="1">
      <alignment horizontal="center" vertical="center" wrapText="1"/>
    </xf>
    <xf numFmtId="0" fontId="26" fillId="0" borderId="1" xfId="0" applyFont="1" applyBorder="1" applyAlignment="1">
      <alignment horizontal="left" vertical="center"/>
    </xf>
    <xf numFmtId="201" fontId="26" fillId="0" borderId="1" xfId="23" applyNumberFormat="1" applyFont="1" applyBorder="1" applyAlignment="1">
      <alignment horizontal="right" vertical="center" wrapText="1"/>
    </xf>
    <xf numFmtId="0" fontId="12" fillId="0" borderId="1" xfId="0" applyFont="1" applyBorder="1" applyAlignment="1">
      <alignment horizontal="left" vertical="center"/>
    </xf>
    <xf numFmtId="201" fontId="12" fillId="0" borderId="1" xfId="0" applyNumberFormat="1" applyFont="1" applyBorder="1" applyAlignment="1">
      <alignment horizontal="right" vertical="center" wrapText="1"/>
    </xf>
    <xf numFmtId="0" fontId="26" fillId="0" borderId="5" xfId="0" applyFont="1" applyBorder="1" applyAlignment="1">
      <alignment horizontal="center" vertical="center"/>
    </xf>
    <xf numFmtId="0" fontId="8" fillId="0" borderId="0" xfId="1012" applyFont="1" applyFill="1">
      <alignment vertical="center"/>
    </xf>
    <xf numFmtId="0" fontId="8" fillId="0" borderId="0" xfId="1012" applyFont="1">
      <alignment vertical="center"/>
    </xf>
    <xf numFmtId="196" fontId="8" fillId="0" borderId="0" xfId="1012" applyNumberFormat="1" applyFont="1">
      <alignment vertical="center"/>
    </xf>
    <xf numFmtId="201" fontId="8" fillId="0" borderId="0" xfId="1012" applyNumberFormat="1">
      <alignment vertical="center"/>
    </xf>
    <xf numFmtId="0" fontId="45" fillId="0" borderId="0" xfId="761" applyFont="1" applyAlignment="1">
      <alignment horizontal="center" vertical="center"/>
    </xf>
    <xf numFmtId="0" fontId="0" fillId="0" borderId="0" xfId="761" applyFont="1" applyAlignment="1">
      <alignment horizontal="right"/>
    </xf>
    <xf numFmtId="196" fontId="26" fillId="0" borderId="11" xfId="1012" applyNumberFormat="1" applyFont="1" applyBorder="1" applyAlignment="1">
      <alignment horizontal="center" vertical="center" wrapText="1"/>
    </xf>
    <xf numFmtId="201" fontId="8" fillId="3" borderId="0" xfId="512" applyNumberFormat="1" applyFont="1" applyFill="1" applyAlignment="1">
      <alignment horizontal="center" vertical="center" wrapText="1"/>
    </xf>
    <xf numFmtId="0" fontId="11" fillId="0" borderId="1" xfId="0" applyFont="1" applyFill="1" applyBorder="1" applyAlignment="1">
      <alignment horizontal="left" vertical="center" wrapText="1"/>
    </xf>
    <xf numFmtId="201" fontId="11" fillId="0" borderId="10" xfId="0" applyNumberFormat="1" applyFont="1" applyFill="1" applyBorder="1" applyAlignment="1">
      <alignment vertical="center" wrapText="1"/>
    </xf>
    <xf numFmtId="201" fontId="11" fillId="0" borderId="1" xfId="0" applyNumberFormat="1" applyFont="1" applyFill="1" applyBorder="1" applyAlignment="1">
      <alignment vertical="center" wrapText="1"/>
    </xf>
    <xf numFmtId="0" fontId="54" fillId="0" borderId="1" xfId="917" applyFont="1" applyFill="1" applyBorder="1" applyAlignment="1">
      <alignment horizontal="left" vertical="center" wrapText="1"/>
    </xf>
    <xf numFmtId="201" fontId="12" fillId="0" borderId="10" xfId="0" applyNumberFormat="1" applyFont="1" applyFill="1" applyBorder="1" applyAlignment="1">
      <alignment vertical="center" wrapText="1"/>
    </xf>
    <xf numFmtId="201" fontId="12" fillId="0" borderId="1" xfId="0" applyNumberFormat="1" applyFont="1" applyFill="1" applyBorder="1" applyAlignment="1">
      <alignment vertical="center" wrapText="1"/>
    </xf>
    <xf numFmtId="194" fontId="55" fillId="0" borderId="1" xfId="0" applyNumberFormat="1" applyFont="1" applyFill="1" applyBorder="1" applyAlignment="1">
      <alignment horizontal="center" vertical="center" wrapText="1"/>
    </xf>
    <xf numFmtId="0" fontId="12" fillId="0" borderId="0" xfId="0" applyFont="1" applyFill="1" applyAlignment="1">
      <alignment horizontal="center"/>
    </xf>
    <xf numFmtId="0" fontId="12" fillId="0" borderId="0" xfId="761" applyFont="1" applyAlignment="1">
      <alignment horizontal="right" vertical="center"/>
    </xf>
    <xf numFmtId="0" fontId="11" fillId="0" borderId="1" xfId="761" applyFont="1" applyFill="1" applyBorder="1" applyAlignment="1">
      <alignment horizontal="left" vertical="center" wrapText="1"/>
    </xf>
    <xf numFmtId="201" fontId="11" fillId="0" borderId="10" xfId="761" applyNumberFormat="1" applyFont="1" applyFill="1" applyBorder="1" applyAlignment="1">
      <alignment vertical="center" wrapText="1"/>
    </xf>
    <xf numFmtId="201" fontId="11" fillId="0" borderId="1" xfId="761" applyNumberFormat="1" applyFont="1" applyFill="1" applyBorder="1" applyAlignment="1">
      <alignment vertical="center" wrapText="1"/>
    </xf>
    <xf numFmtId="201" fontId="12" fillId="0" borderId="10" xfId="761" applyNumberFormat="1" applyFont="1" applyFill="1" applyBorder="1" applyAlignment="1">
      <alignment vertical="center" wrapText="1"/>
    </xf>
    <xf numFmtId="201" fontId="12" fillId="0" borderId="1" xfId="761" applyNumberFormat="1" applyFont="1" applyFill="1" applyBorder="1" applyAlignment="1">
      <alignment vertical="center" wrapText="1"/>
    </xf>
    <xf numFmtId="194" fontId="55" fillId="0" borderId="1" xfId="761" applyNumberFormat="1" applyFont="1" applyFill="1" applyBorder="1" applyAlignment="1">
      <alignment horizontal="center" vertical="center" wrapText="1"/>
    </xf>
    <xf numFmtId="0" fontId="10" fillId="2" borderId="0" xfId="761" applyFont="1" applyFill="1" applyBorder="1" applyAlignment="1">
      <alignment horizontal="center" vertical="center"/>
    </xf>
    <xf numFmtId="0" fontId="12" fillId="0" borderId="0" xfId="761" applyFont="1" applyBorder="1" applyAlignment="1">
      <alignment horizontal="left" vertical="center"/>
    </xf>
    <xf numFmtId="0" fontId="12" fillId="0" borderId="0" xfId="761" applyFont="1" applyBorder="1" applyAlignment="1">
      <alignment horizontal="right" vertical="center"/>
    </xf>
    <xf numFmtId="0" fontId="26" fillId="0" borderId="1" xfId="0" applyFont="1" applyBorder="1" applyAlignment="1">
      <alignment horizontal="center" vertical="center" wrapText="1"/>
    </xf>
    <xf numFmtId="177" fontId="11" fillId="0" borderId="1" xfId="762" applyNumberFormat="1" applyFont="1" applyFill="1" applyBorder="1" applyAlignment="1">
      <alignment horizontal="left" vertical="center"/>
    </xf>
    <xf numFmtId="201" fontId="11" fillId="0" borderId="1" xfId="762" applyNumberFormat="1" applyFont="1" applyFill="1" applyBorder="1" applyAlignment="1">
      <alignment horizontal="right" vertical="center" wrapText="1"/>
    </xf>
    <xf numFmtId="177" fontId="12" fillId="0" borderId="1" xfId="762" applyNumberFormat="1" applyFont="1" applyFill="1" applyBorder="1" applyAlignment="1">
      <alignment horizontal="left" vertical="center"/>
    </xf>
    <xf numFmtId="201" fontId="12" fillId="0" borderId="1" xfId="762" applyNumberFormat="1" applyFont="1" applyFill="1" applyBorder="1" applyAlignment="1">
      <alignment horizontal="right" vertical="center" wrapText="1"/>
    </xf>
    <xf numFmtId="0" fontId="11" fillId="0" borderId="1" xfId="762" applyFont="1" applyFill="1" applyBorder="1" applyAlignment="1">
      <alignment horizontal="center" vertical="center"/>
    </xf>
    <xf numFmtId="0" fontId="8" fillId="0" borderId="0" xfId="1012" applyProtection="1">
      <alignment vertical="center"/>
      <protection locked="0"/>
    </xf>
    <xf numFmtId="0" fontId="8" fillId="0" borderId="0" xfId="512" applyFill="1" applyAlignment="1" applyProtection="1">
      <protection locked="0"/>
    </xf>
    <xf numFmtId="0" fontId="7" fillId="0" borderId="0" xfId="1012" applyFont="1" applyAlignment="1" applyProtection="1">
      <alignment horizontal="center" vertical="center" wrapText="1"/>
      <protection locked="0"/>
    </xf>
    <xf numFmtId="0" fontId="25" fillId="0" borderId="0" xfId="1012" applyFont="1">
      <alignment vertical="center"/>
    </xf>
    <xf numFmtId="0" fontId="56" fillId="3" borderId="0" xfId="1012" applyFont="1" applyFill="1" applyAlignment="1" applyProtection="1">
      <alignment horizontal="center" vertical="center"/>
      <protection locked="0"/>
    </xf>
    <xf numFmtId="0" fontId="29" fillId="3" borderId="0" xfId="1012" applyFont="1" applyFill="1" applyProtection="1">
      <alignment vertical="center"/>
      <protection locked="0"/>
    </xf>
    <xf numFmtId="196" fontId="24" fillId="3" borderId="9" xfId="1012" applyNumberFormat="1" applyFont="1" applyFill="1" applyBorder="1" applyAlignment="1" applyProtection="1">
      <alignment horizontal="right" vertical="center"/>
      <protection locked="0"/>
    </xf>
    <xf numFmtId="196" fontId="26" fillId="3" borderId="1" xfId="1012" applyNumberFormat="1" applyFont="1" applyFill="1" applyBorder="1" applyAlignment="1" applyProtection="1">
      <alignment horizontal="center" vertical="center" wrapText="1"/>
      <protection locked="0"/>
    </xf>
    <xf numFmtId="0" fontId="26" fillId="3" borderId="1" xfId="1012" applyFont="1" applyFill="1" applyBorder="1" applyAlignment="1" applyProtection="1">
      <alignment horizontal="distributed" vertical="center" wrapText="1" indent="3"/>
      <protection locked="0"/>
    </xf>
    <xf numFmtId="201" fontId="8" fillId="3" borderId="0" xfId="512" applyNumberFormat="1" applyFont="1" applyFill="1" applyAlignment="1" applyProtection="1">
      <alignment horizontal="center" vertical="center" wrapText="1"/>
      <protection locked="0"/>
    </xf>
    <xf numFmtId="0" fontId="11" fillId="2" borderId="1" xfId="0" applyFont="1" applyFill="1" applyBorder="1" applyAlignment="1" applyProtection="1">
      <alignment horizontal="left" vertical="center"/>
    </xf>
    <xf numFmtId="201" fontId="57" fillId="0" borderId="12" xfId="0" applyNumberFormat="1" applyFont="1" applyBorder="1" applyAlignment="1">
      <alignment vertical="center" wrapText="1"/>
    </xf>
    <xf numFmtId="9" fontId="11" fillId="2" borderId="1" xfId="32" applyNumberFormat="1" applyFont="1" applyFill="1" applyBorder="1" applyAlignment="1" applyProtection="1">
      <alignment horizontal="right" vertical="center"/>
      <protection locked="0"/>
    </xf>
    <xf numFmtId="201" fontId="58" fillId="0" borderId="12" xfId="0" applyNumberFormat="1" applyFont="1" applyBorder="1" applyAlignment="1">
      <alignment horizontal="right" vertical="center" wrapText="1"/>
    </xf>
    <xf numFmtId="0" fontId="12" fillId="2" borderId="1" xfId="0" applyFont="1" applyFill="1" applyBorder="1" applyAlignment="1" applyProtection="1">
      <alignment horizontal="left" vertical="center"/>
    </xf>
    <xf numFmtId="201" fontId="59" fillId="0" borderId="13" xfId="0" applyNumberFormat="1" applyFont="1" applyBorder="1" applyAlignment="1" applyProtection="1">
      <alignment horizontal="right" vertical="center" wrapText="1"/>
      <protection locked="0"/>
    </xf>
    <xf numFmtId="9" fontId="12" fillId="2" borderId="1" xfId="32" applyNumberFormat="1" applyFont="1" applyFill="1" applyBorder="1" applyAlignment="1" applyProtection="1">
      <alignment horizontal="right" vertical="center"/>
      <protection locked="0"/>
    </xf>
    <xf numFmtId="3" fontId="26" fillId="3" borderId="1" xfId="0" applyNumberFormat="1" applyFont="1" applyFill="1" applyBorder="1" applyAlignment="1" applyProtection="1">
      <alignment horizontal="right" vertical="center"/>
    </xf>
    <xf numFmtId="201" fontId="59" fillId="0" borderId="12" xfId="0" applyNumberFormat="1" applyFont="1" applyBorder="1" applyAlignment="1" applyProtection="1">
      <alignment horizontal="right" vertical="center" wrapText="1"/>
      <protection locked="0"/>
    </xf>
    <xf numFmtId="0" fontId="24" fillId="2" borderId="1" xfId="0" applyFont="1" applyFill="1" applyBorder="1" applyAlignment="1" applyProtection="1">
      <alignment horizontal="left" vertical="center"/>
      <protection locked="0"/>
    </xf>
    <xf numFmtId="201" fontId="59" fillId="0" borderId="12" xfId="0" applyNumberFormat="1" applyFont="1" applyBorder="1" applyAlignment="1">
      <alignment vertical="center" wrapText="1"/>
    </xf>
    <xf numFmtId="49" fontId="24" fillId="0" borderId="1" xfId="0" applyNumberFormat="1" applyFont="1" applyFill="1" applyBorder="1" applyAlignment="1" applyProtection="1">
      <alignment horizontal="left" vertical="center" wrapText="1"/>
    </xf>
    <xf numFmtId="0" fontId="12" fillId="4" borderId="1" xfId="0" applyFont="1" applyFill="1" applyBorder="1" applyAlignment="1" applyProtection="1">
      <alignment horizontal="left" vertical="center"/>
      <protection locked="0"/>
    </xf>
    <xf numFmtId="49" fontId="24" fillId="3" borderId="1" xfId="0" applyNumberFormat="1" applyFont="1" applyFill="1" applyBorder="1" applyAlignment="1" applyProtection="1">
      <alignment vertical="center" wrapText="1"/>
    </xf>
    <xf numFmtId="49" fontId="24" fillId="0" borderId="1" xfId="0" applyNumberFormat="1" applyFont="1" applyBorder="1" applyAlignment="1" applyProtection="1">
      <alignment vertical="center" wrapText="1"/>
    </xf>
    <xf numFmtId="0" fontId="12" fillId="4" borderId="1" xfId="0" applyFont="1" applyFill="1" applyBorder="1" applyAlignment="1" applyProtection="1">
      <alignment horizontal="left" vertical="center"/>
    </xf>
    <xf numFmtId="49" fontId="24" fillId="2"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201" fontId="59" fillId="0" borderId="12" xfId="0" applyNumberFormat="1" applyFont="1" applyBorder="1" applyAlignment="1">
      <alignment horizontal="right" vertical="center" wrapText="1"/>
    </xf>
    <xf numFmtId="0" fontId="60"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2" fillId="4" borderId="1" xfId="0" applyNumberFormat="1" applyFont="1" applyFill="1" applyBorder="1" applyAlignment="1" applyProtection="1">
      <alignment horizontal="left" vertical="center" wrapText="1"/>
    </xf>
    <xf numFmtId="49" fontId="12" fillId="2" borderId="1" xfId="0" applyNumberFormat="1" applyFont="1" applyFill="1" applyBorder="1" applyAlignment="1" applyProtection="1">
      <alignment horizontal="left" vertical="center"/>
    </xf>
    <xf numFmtId="49" fontId="12" fillId="4" borderId="1"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horizontal="left" vertical="center" wrapText="1"/>
      <protection locked="0"/>
    </xf>
    <xf numFmtId="201" fontId="59" fillId="0" borderId="14" xfId="0" applyNumberFormat="1" applyFont="1" applyBorder="1" applyAlignment="1">
      <alignment vertical="center" wrapText="1"/>
    </xf>
    <xf numFmtId="201" fontId="59" fillId="0" borderId="1" xfId="0" applyNumberFormat="1" applyFont="1" applyBorder="1" applyAlignment="1">
      <alignment vertical="center" wrapText="1"/>
    </xf>
    <xf numFmtId="49" fontId="11" fillId="0" borderId="1" xfId="0" applyNumberFormat="1" applyFont="1" applyFill="1" applyBorder="1" applyAlignment="1" applyProtection="1">
      <alignment horizontal="left" vertical="center" wrapText="1"/>
    </xf>
    <xf numFmtId="49" fontId="12" fillId="2" borderId="1" xfId="0" applyNumberFormat="1" applyFont="1" applyFill="1" applyBorder="1" applyAlignment="1" applyProtection="1">
      <alignment horizontal="left" vertical="center"/>
      <protection locked="0"/>
    </xf>
    <xf numFmtId="49" fontId="11" fillId="4" borderId="1" xfId="0" applyNumberFormat="1" applyFont="1" applyFill="1" applyBorder="1" applyAlignment="1" applyProtection="1">
      <alignment horizontal="left" vertical="center" wrapText="1"/>
    </xf>
    <xf numFmtId="49" fontId="11" fillId="2" borderId="1" xfId="0" applyNumberFormat="1" applyFont="1" applyFill="1" applyBorder="1" applyAlignment="1" applyProtection="1">
      <alignment horizontal="left" vertical="center" wrapText="1"/>
      <protection locked="0"/>
    </xf>
    <xf numFmtId="49" fontId="24" fillId="4" borderId="1" xfId="0" applyNumberFormat="1" applyFont="1" applyFill="1" applyBorder="1" applyAlignment="1" applyProtection="1">
      <alignment horizontal="left" vertical="center" wrapText="1"/>
      <protection locked="0"/>
    </xf>
    <xf numFmtId="49" fontId="26" fillId="2" borderId="1" xfId="0" applyNumberFormat="1" applyFont="1" applyFill="1" applyBorder="1" applyAlignment="1" applyProtection="1">
      <alignment horizontal="left" vertical="center" wrapText="1"/>
    </xf>
    <xf numFmtId="0" fontId="26" fillId="0" borderId="1" xfId="0" applyFont="1" applyFill="1" applyBorder="1" applyAlignment="1">
      <alignment horizontal="left" vertical="center"/>
    </xf>
    <xf numFmtId="49" fontId="26" fillId="3" borderId="1" xfId="0" applyNumberFormat="1" applyFont="1" applyFill="1" applyBorder="1" applyAlignment="1">
      <alignment vertical="center" wrapText="1"/>
    </xf>
    <xf numFmtId="201" fontId="26" fillId="0" borderId="1" xfId="23" applyNumberFormat="1" applyFont="1" applyFill="1" applyBorder="1" applyAlignment="1" applyProtection="1">
      <alignment vertical="center" wrapText="1"/>
      <protection locked="0"/>
    </xf>
    <xf numFmtId="49" fontId="26" fillId="3" borderId="1" xfId="1019" applyNumberFormat="1" applyFont="1" applyFill="1" applyBorder="1" applyAlignment="1" applyProtection="1">
      <alignment horizontal="left" vertical="center"/>
    </xf>
    <xf numFmtId="0" fontId="26" fillId="3" borderId="1" xfId="1012" applyFont="1" applyFill="1" applyBorder="1" applyAlignment="1">
      <alignment horizontal="center" vertical="center" wrapText="1"/>
    </xf>
    <xf numFmtId="0" fontId="26" fillId="0" borderId="0" xfId="1012" applyFont="1" applyFill="1" applyAlignment="1">
      <alignment horizontal="center" vertical="center" wrapText="1"/>
    </xf>
    <xf numFmtId="0" fontId="8" fillId="3" borderId="0" xfId="1011" applyFill="1">
      <alignment vertical="center"/>
    </xf>
    <xf numFmtId="0" fontId="8" fillId="0" borderId="0" xfId="1011" applyFill="1">
      <alignment vertical="center"/>
    </xf>
    <xf numFmtId="0" fontId="24" fillId="0" borderId="0" xfId="1012" applyFont="1" applyFill="1" applyAlignment="1">
      <alignment horizontal="left" vertical="center"/>
    </xf>
    <xf numFmtId="196" fontId="24" fillId="0" borderId="0" xfId="1012" applyNumberFormat="1" applyFont="1" applyFill="1" applyBorder="1" applyAlignment="1">
      <alignment horizontal="right" vertical="center"/>
    </xf>
    <xf numFmtId="196" fontId="26" fillId="0" borderId="7" xfId="1012" applyNumberFormat="1" applyFont="1" applyFill="1" applyBorder="1" applyAlignment="1">
      <alignment vertical="center" wrapText="1"/>
    </xf>
    <xf numFmtId="0" fontId="26" fillId="0" borderId="7" xfId="1012" applyNumberFormat="1" applyFont="1" applyFill="1" applyBorder="1" applyAlignment="1">
      <alignment horizontal="left" vertical="center"/>
    </xf>
    <xf numFmtId="0" fontId="26" fillId="0" borderId="1" xfId="1012" applyNumberFormat="1" applyFont="1" applyFill="1" applyBorder="1" applyAlignment="1">
      <alignment vertical="center" wrapText="1"/>
    </xf>
    <xf numFmtId="0" fontId="24" fillId="0" borderId="1" xfId="1012" applyFont="1" applyFill="1" applyBorder="1" applyAlignment="1">
      <alignment horizontal="left" vertical="center" wrapText="1"/>
    </xf>
    <xf numFmtId="0" fontId="24" fillId="3" borderId="7" xfId="1012" applyFont="1" applyFill="1" applyBorder="1" applyAlignment="1">
      <alignment horizontal="left" vertical="center"/>
    </xf>
    <xf numFmtId="0" fontId="24" fillId="3" borderId="1" xfId="1012" applyFont="1" applyFill="1" applyBorder="1" applyAlignment="1">
      <alignment horizontal="left" vertical="center" wrapText="1"/>
    </xf>
    <xf numFmtId="201" fontId="24" fillId="3" borderId="1" xfId="23" applyNumberFormat="1" applyFont="1" applyFill="1" applyBorder="1" applyAlignment="1">
      <alignment horizontal="right" vertical="center" wrapText="1"/>
    </xf>
    <xf numFmtId="201" fontId="24" fillId="3" borderId="1" xfId="23" applyNumberFormat="1" applyFont="1" applyFill="1" applyBorder="1" applyAlignment="1" applyProtection="1">
      <alignment horizontal="right" vertical="center" wrapText="1"/>
      <protection locked="0"/>
    </xf>
    <xf numFmtId="0" fontId="24" fillId="0" borderId="7" xfId="1012" applyFont="1" applyFill="1" applyBorder="1" applyAlignment="1">
      <alignment horizontal="left" vertical="top" wrapText="1"/>
    </xf>
    <xf numFmtId="0" fontId="24" fillId="0" borderId="1" xfId="1012" applyNumberFormat="1" applyFont="1" applyFill="1" applyBorder="1" applyAlignment="1">
      <alignment vertical="center" wrapText="1"/>
    </xf>
    <xf numFmtId="0" fontId="26" fillId="0" borderId="7" xfId="1012"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1012" applyFont="1" applyFill="1" applyBorder="1" applyAlignment="1">
      <alignment horizontal="left" vertical="center" wrapText="1"/>
    </xf>
    <xf numFmtId="201" fontId="26" fillId="0" borderId="1" xfId="23" applyNumberFormat="1" applyFont="1" applyFill="1" applyBorder="1" applyAlignment="1" applyProtection="1">
      <alignment horizontal="right" vertical="center" wrapText="1"/>
      <protection locked="0"/>
    </xf>
    <xf numFmtId="0" fontId="26" fillId="0" borderId="7" xfId="1012" applyNumberFormat="1" applyFont="1" applyFill="1" applyBorder="1" applyAlignment="1" applyProtection="1">
      <alignment horizontal="left" vertical="center"/>
    </xf>
    <xf numFmtId="0" fontId="26" fillId="0" borderId="1" xfId="1012" applyNumberFormat="1" applyFont="1" applyFill="1" applyBorder="1" applyAlignment="1" applyProtection="1">
      <alignment vertical="center" wrapText="1"/>
    </xf>
    <xf numFmtId="0" fontId="24" fillId="3" borderId="7" xfId="1011" applyFont="1" applyFill="1" applyBorder="1" applyAlignment="1" applyProtection="1">
      <alignment horizontal="left" vertical="center"/>
    </xf>
    <xf numFmtId="0" fontId="24" fillId="3" borderId="1" xfId="1011" applyFont="1" applyFill="1" applyBorder="1" applyAlignment="1" applyProtection="1">
      <alignment horizontal="left" vertical="center" wrapText="1"/>
    </xf>
    <xf numFmtId="196" fontId="24" fillId="3" borderId="1" xfId="1012" applyNumberFormat="1" applyFont="1" applyFill="1" applyBorder="1" applyAlignment="1" applyProtection="1">
      <alignment horizontal="right" vertical="center" wrapText="1"/>
      <protection locked="0"/>
    </xf>
    <xf numFmtId="0" fontId="42" fillId="0" borderId="7" xfId="1012" applyFont="1" applyFill="1" applyBorder="1" applyAlignment="1">
      <alignment horizontal="distributed" vertical="center"/>
    </xf>
    <xf numFmtId="0" fontId="26" fillId="0" borderId="1" xfId="1012" applyFont="1" applyFill="1" applyBorder="1" applyAlignment="1">
      <alignment horizontal="distributed" vertical="center" wrapText="1" indent="2"/>
    </xf>
    <xf numFmtId="201" fontId="8" fillId="0" borderId="0" xfId="1012" applyNumberFormat="1" applyFill="1">
      <alignment vertical="center"/>
    </xf>
    <xf numFmtId="0" fontId="0" fillId="0" borderId="0" xfId="1012" applyFont="1" applyFill="1">
      <alignment vertical="center"/>
    </xf>
    <xf numFmtId="196" fontId="26" fillId="0" borderId="15" xfId="1012" applyNumberFormat="1" applyFont="1" applyFill="1" applyBorder="1" applyAlignment="1">
      <alignment horizontal="center" vertical="center" wrapText="1"/>
    </xf>
    <xf numFmtId="0" fontId="26" fillId="0" borderId="1" xfId="1012" applyFont="1" applyFill="1" applyBorder="1" applyAlignment="1">
      <alignment horizontal="center" vertical="center" wrapText="1"/>
    </xf>
    <xf numFmtId="196" fontId="26" fillId="0" borderId="0" xfId="1012" applyNumberFormat="1" applyFont="1" applyFill="1" applyAlignment="1">
      <alignment horizontal="center" vertical="center" wrapText="1"/>
    </xf>
    <xf numFmtId="201" fontId="24" fillId="0" borderId="1" xfId="1017" applyNumberFormat="1" applyFont="1" applyFill="1" applyBorder="1" applyAlignment="1" applyProtection="1">
      <alignment vertical="center" wrapText="1"/>
    </xf>
    <xf numFmtId="181" fontId="24" fillId="0" borderId="1" xfId="32" applyNumberFormat="1" applyFont="1" applyFill="1" applyBorder="1" applyAlignment="1" applyProtection="1">
      <alignment vertical="center" wrapText="1"/>
      <protection locked="0"/>
    </xf>
    <xf numFmtId="49" fontId="24" fillId="0" borderId="1" xfId="1017" applyNumberFormat="1" applyFont="1" applyFill="1" applyBorder="1" applyAlignment="1" applyProtection="1">
      <alignment horizontal="left" vertical="center" wrapText="1"/>
    </xf>
    <xf numFmtId="0" fontId="26" fillId="0" borderId="1" xfId="1012" applyFont="1" applyFill="1" applyBorder="1" applyAlignment="1">
      <alignment vertical="center" wrapText="1"/>
    </xf>
    <xf numFmtId="0" fontId="24" fillId="0" borderId="7" xfId="1012" applyNumberFormat="1" applyFont="1" applyFill="1" applyBorder="1" applyAlignment="1">
      <alignment horizontal="left" vertical="center"/>
    </xf>
    <xf numFmtId="0" fontId="24" fillId="0" borderId="1" xfId="1012" applyNumberFormat="1" applyFont="1" applyFill="1" applyBorder="1" applyAlignment="1">
      <alignment horizontal="left" vertical="center" wrapText="1"/>
    </xf>
    <xf numFmtId="0" fontId="24" fillId="0" borderId="7" xfId="1011" applyFont="1" applyFill="1" applyBorder="1" applyAlignment="1">
      <alignment horizontal="left" vertical="center"/>
    </xf>
    <xf numFmtId="0" fontId="26" fillId="0" borderId="1" xfId="1012" applyNumberFormat="1" applyFont="1" applyFill="1" applyBorder="1" applyAlignment="1">
      <alignment horizontal="left" vertical="center" wrapText="1"/>
    </xf>
    <xf numFmtId="0" fontId="61" fillId="0" borderId="0" xfId="1012" applyFont="1" applyFill="1">
      <alignment vertical="center"/>
    </xf>
    <xf numFmtId="3" fontId="8" fillId="0" borderId="0" xfId="1012" applyNumberFormat="1" applyFill="1">
      <alignment vertical="center"/>
    </xf>
    <xf numFmtId="0" fontId="26" fillId="3" borderId="0" xfId="1012" applyFont="1" applyFill="1" applyAlignment="1" applyProtection="1">
      <alignment horizontal="center" vertical="center" wrapText="1"/>
    </xf>
    <xf numFmtId="0" fontId="24" fillId="3" borderId="0" xfId="1012" applyFont="1" applyFill="1" applyProtection="1">
      <alignment vertical="center"/>
    </xf>
    <xf numFmtId="0" fontId="8" fillId="3" borderId="0" xfId="1011" applyFill="1" applyProtection="1">
      <alignment vertical="center"/>
    </xf>
    <xf numFmtId="196" fontId="8" fillId="3" borderId="0" xfId="1012" applyNumberFormat="1" applyFill="1" applyProtection="1">
      <alignment vertical="center"/>
    </xf>
    <xf numFmtId="0" fontId="0" fillId="0" borderId="0" xfId="0" applyAlignment="1" applyProtection="1"/>
    <xf numFmtId="0" fontId="62" fillId="3" borderId="0" xfId="1012" applyFont="1" applyFill="1" applyProtection="1">
      <alignment vertical="center"/>
    </xf>
    <xf numFmtId="0" fontId="0" fillId="0" borderId="0" xfId="0" applyFill="1" applyAlignment="1" applyProtection="1"/>
    <xf numFmtId="0" fontId="24" fillId="0" borderId="0" xfId="1012" applyFont="1" applyFill="1" applyAlignment="1" applyProtection="1">
      <alignment horizontal="left" vertical="center"/>
    </xf>
    <xf numFmtId="0" fontId="48" fillId="0" borderId="0" xfId="1012" applyFont="1" applyFill="1" applyProtection="1">
      <alignment vertical="center"/>
    </xf>
    <xf numFmtId="0" fontId="26" fillId="0" borderId="1" xfId="1012" applyFont="1" applyFill="1" applyBorder="1" applyAlignment="1" applyProtection="1">
      <alignment horizontal="center" vertical="center" wrapText="1"/>
    </xf>
    <xf numFmtId="196" fontId="26" fillId="0" borderId="0" xfId="1012" applyNumberFormat="1" applyFont="1" applyFill="1" applyAlignment="1" applyProtection="1">
      <alignment horizontal="center" vertical="center" wrapText="1"/>
    </xf>
    <xf numFmtId="0" fontId="29" fillId="0" borderId="0" xfId="1011" applyFont="1" applyFill="1" applyAlignment="1" applyProtection="1">
      <alignment horizontal="center" vertical="center"/>
    </xf>
    <xf numFmtId="0" fontId="24" fillId="0" borderId="7" xfId="1012" applyFont="1" applyFill="1" applyBorder="1" applyAlignment="1" applyProtection="1">
      <alignment horizontal="left" vertical="top" wrapText="1"/>
    </xf>
    <xf numFmtId="0" fontId="24" fillId="0" borderId="1" xfId="1012" applyNumberFormat="1" applyFont="1" applyFill="1" applyBorder="1" applyAlignment="1" applyProtection="1">
      <alignment vertical="center" wrapText="1"/>
    </xf>
    <xf numFmtId="0" fontId="26" fillId="0" borderId="7" xfId="1012" applyFont="1" applyFill="1" applyBorder="1" applyAlignment="1" applyProtection="1">
      <alignment horizontal="distributed" vertical="center"/>
    </xf>
    <xf numFmtId="0" fontId="24" fillId="0" borderId="7" xfId="1011" applyFont="1" applyFill="1" applyBorder="1" applyAlignment="1" applyProtection="1">
      <alignment horizontal="left" vertical="center"/>
    </xf>
    <xf numFmtId="0" fontId="42" fillId="0" borderId="7" xfId="1012" applyFont="1" applyFill="1" applyBorder="1" applyAlignment="1" applyProtection="1">
      <alignment horizontal="distributed" vertical="center"/>
    </xf>
    <xf numFmtId="0" fontId="26" fillId="0" borderId="1" xfId="1012" applyNumberFormat="1" applyFont="1" applyFill="1" applyBorder="1" applyAlignment="1" applyProtection="1">
      <alignment horizontal="distributed" vertical="center"/>
    </xf>
    <xf numFmtId="3" fontId="8" fillId="3" borderId="0" xfId="1012" applyNumberFormat="1" applyFill="1" applyProtection="1">
      <alignment vertical="center"/>
    </xf>
    <xf numFmtId="0" fontId="24" fillId="0" borderId="7" xfId="1012" applyFont="1" applyFill="1" applyBorder="1" applyAlignment="1" applyProtection="1" quotePrefix="1">
      <alignment horizontal="left" vertical="center"/>
    </xf>
    <xf numFmtId="0" fontId="24" fillId="3" borderId="7" xfId="1012" applyFont="1" applyFill="1" applyBorder="1" applyAlignment="1" quotePrefix="1">
      <alignment horizontal="left" vertical="center"/>
    </xf>
    <xf numFmtId="49" fontId="13" fillId="0" borderId="1" xfId="890" applyNumberFormat="1" applyFont="1" applyFill="1" applyBorder="1" applyAlignment="1" quotePrefix="1">
      <alignment horizontal="left" vertical="center" wrapText="1"/>
    </xf>
    <xf numFmtId="49" fontId="13" fillId="0" borderId="1" xfId="890" applyNumberFormat="1" applyFont="1" applyFill="1" applyBorder="1" applyAlignment="1" quotePrefix="1">
      <alignment horizontal="center" vertical="center" wrapText="1"/>
    </xf>
    <xf numFmtId="0" fontId="13" fillId="0" borderId="1" xfId="897" applyFont="1" applyFill="1" applyBorder="1" applyAlignment="1" quotePrefix="1">
      <alignment horizontal="center" vertical="center" wrapText="1"/>
    </xf>
  </cellXfs>
  <cellStyles count="1329">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60% - 强调文字颜色 2 2 2 2" xfId="58"/>
    <cellStyle name="标题 2" xfId="59" builtinId="17"/>
    <cellStyle name="Accent6 2" xfId="60"/>
    <cellStyle name="60% - 强调文字颜色 1" xfId="61" builtinId="32"/>
    <cellStyle name="Accent4 2 2" xfId="62"/>
    <cellStyle name="百分比 6" xfId="63"/>
    <cellStyle name="标题 3" xfId="64" builtinId="18"/>
    <cellStyle name="Accent6 5" xfId="65"/>
    <cellStyle name="60% - 强调文字颜色 4" xfId="66" builtinId="44"/>
    <cellStyle name="输出" xfId="67" builtinId="21"/>
    <cellStyle name="计算" xfId="68" builtinId="22"/>
    <cellStyle name="40% - 强调文字颜色 4 2" xfId="69"/>
    <cellStyle name="检查单元格" xfId="70" builtinId="23"/>
    <cellStyle name="20% - 强调文字颜色 6" xfId="71" builtinId="50"/>
    <cellStyle name="强调文字颜色 2" xfId="72" builtinId="33"/>
    <cellStyle name="常规 2 2 2 5" xfId="73"/>
    <cellStyle name="PSHeading 4" xfId="74"/>
    <cellStyle name="链接单元格" xfId="75" builtinId="24"/>
    <cellStyle name="60% - 强调文字颜色 4 2 3" xfId="76"/>
    <cellStyle name="汇总" xfId="77" builtinId="25"/>
    <cellStyle name="好" xfId="78" builtinId="26"/>
    <cellStyle name="20% - 强调文字颜色 3 3" xfId="79"/>
    <cellStyle name="适中" xfId="80" builtinId="28"/>
    <cellStyle name="20% - 强调文字颜色 5" xfId="81" builtinId="46"/>
    <cellStyle name="强调文字颜色 1" xfId="82" builtinId="29"/>
    <cellStyle name="常规 2 2 2 4" xfId="83"/>
    <cellStyle name="编号 3 2" xfId="84"/>
    <cellStyle name="20% - 强调文字颜色 1" xfId="85" builtinId="30"/>
    <cellStyle name="Accent6 - 20% 2 2" xfId="86"/>
    <cellStyle name="40% - 强调文字颜色 1" xfId="87" builtinId="31"/>
    <cellStyle name="20% - 强调文字颜色 2" xfId="88" builtinId="34"/>
    <cellStyle name="40% - 强调文字颜色 2" xfId="89" builtinId="35"/>
    <cellStyle name="Accent2 - 40% 2" xfId="90"/>
    <cellStyle name="强调文字颜色 3" xfId="91" builtinId="37"/>
    <cellStyle name="PSChar" xfId="92"/>
    <cellStyle name="好_2008年地州对账表(国库资金）" xfId="93"/>
    <cellStyle name="Accent2 - 40% 3" xfId="94"/>
    <cellStyle name="强调文字颜色 4" xfId="95" builtinId="41"/>
    <cellStyle name="20% - 强调文字颜色 4" xfId="96" builtinId="42"/>
    <cellStyle name="40% - 强调文字颜色 4" xfId="97" builtinId="43"/>
    <cellStyle name="强调文字颜色 5" xfId="98" builtinId="45"/>
    <cellStyle name="60% - 强调文字颜色 5 2 2 2" xfId="99"/>
    <cellStyle name="40% - 强调文字颜色 5" xfId="100" builtinId="47"/>
    <cellStyle name="标题 1 4 2" xfId="101"/>
    <cellStyle name="Accent6 6" xfId="102"/>
    <cellStyle name="60% - 强调文字颜色 5" xfId="103" builtinId="48"/>
    <cellStyle name="强调文字颜色 6" xfId="104" builtinId="49"/>
    <cellStyle name="_弱电系统设备配置报价清单" xfId="105"/>
    <cellStyle name="40% - 强调文字颜色 6" xfId="106" builtinId="51"/>
    <cellStyle name="标题 1 4 3" xfId="107"/>
    <cellStyle name="Accent6 7" xfId="108"/>
    <cellStyle name="60% - 强调文字颜色 6" xfId="109" builtinId="52"/>
    <cellStyle name="常规 2 12 2" xfId="110"/>
    <cellStyle name="Accent2 - 20% 3" xfId="111"/>
    <cellStyle name="_Book1_2 3" xfId="112"/>
    <cellStyle name="_ET_STYLE_NoName_00__Book1" xfId="113"/>
    <cellStyle name="_ET_STYLE_NoName_00_" xfId="114"/>
    <cellStyle name="_Book1_1" xfId="115"/>
    <cellStyle name="_20100326高清市院遂宁检察院1080P配置清单26日改" xfId="116"/>
    <cellStyle name="Accent2 - 20% 2 2" xfId="117"/>
    <cellStyle name="百分比 2 2 4" xfId="118"/>
    <cellStyle name="_Book1_2 2 2" xfId="119"/>
    <cellStyle name="百分比 2 2 5" xfId="120"/>
    <cellStyle name="百分比 2 10 2" xfId="121"/>
    <cellStyle name="_Book1_2 2 3" xfId="122"/>
    <cellStyle name="百分比 2 2 4 2" xfId="123"/>
    <cellStyle name="_Book1_2 2 2 2" xfId="124"/>
    <cellStyle name="_Book1_3 2" xfId="125"/>
    <cellStyle name="常规 2 7 2" xfId="126"/>
    <cellStyle name="_Book1" xfId="127"/>
    <cellStyle name="常规 3 2 3" xfId="128"/>
    <cellStyle name="Accent2 - 20%" xfId="129"/>
    <cellStyle name="_Book1_2" xfId="130"/>
    <cellStyle name="百分比 2 3 4" xfId="131"/>
    <cellStyle name="_Book1_2 3 2" xfId="132"/>
    <cellStyle name="_Book1_2 4" xfId="133"/>
    <cellStyle name="超级链接 2" xfId="134"/>
    <cellStyle name="Accent1 4 2" xfId="135"/>
    <cellStyle name="_Book1_3" xfId="136"/>
    <cellStyle name="Accent5 - 60% 3" xfId="137"/>
    <cellStyle name="_ET_STYLE_NoName_00__Book1_1" xfId="138"/>
    <cellStyle name="_ET_STYLE_NoName_00__Book1_1 2" xfId="139"/>
    <cellStyle name="_ET_STYLE_NoName_00__Book1_1 2 2" xfId="140"/>
    <cellStyle name="_ET_STYLE_NoName_00__Book1_1 2 3" xfId="141"/>
    <cellStyle name="标题 2 2 2 2" xfId="142"/>
    <cellStyle name="Percent [2]" xfId="143"/>
    <cellStyle name="百分比 2 7 2" xfId="144"/>
    <cellStyle name="_ET_STYLE_NoName_00__Book1_1 3" xfId="145"/>
    <cellStyle name="超级链接" xfId="146"/>
    <cellStyle name="Accent1 4" xfId="147"/>
    <cellStyle name="_ET_STYLE_NoName_00__Book1_1 3 2" xfId="148"/>
    <cellStyle name="_ET_STYLE_NoName_00__Book1_1 4" xfId="149"/>
    <cellStyle name="Accent5 4" xfId="150"/>
    <cellStyle name="_关闭破产企业已移交地方管理中小学校退休教师情况明细表(1)" xfId="151"/>
    <cellStyle name="Accent4 9" xfId="152"/>
    <cellStyle name="强调文字颜色 2 2 2" xfId="153"/>
    <cellStyle name="Accent1 - 20%" xfId="154"/>
    <cellStyle name="0,0_x000d_&#10;NA_x000d_&#10;" xfId="155"/>
    <cellStyle name="0,0_x005f_x000d__x005f_x000a_NA_x005f_x000d__x005f_x000a_" xfId="156"/>
    <cellStyle name="20% - 强调文字颜色 1 2" xfId="157"/>
    <cellStyle name="20% - 强调文字颜色 1 2 2" xfId="158"/>
    <cellStyle name="强调文字颜色 2 2 2 2" xfId="159"/>
    <cellStyle name="20% - 强调文字颜色 1 3" xfId="160"/>
    <cellStyle name="Accent1 - 20% 2" xfId="161"/>
    <cellStyle name="20% - 强调文字颜色 2 2" xfId="162"/>
    <cellStyle name="20% - 强调文字颜色 2 2 2" xfId="163"/>
    <cellStyle name="60% - 强调文字颜色 3 2 2 2" xfId="164"/>
    <cellStyle name="20% - 强调文字颜色 2 3" xfId="165"/>
    <cellStyle name="常规 3 2 5" xfId="166"/>
    <cellStyle name="20% - 强调文字颜色 3 2" xfId="167"/>
    <cellStyle name="20% - 强调文字颜色 3 2 2" xfId="168"/>
    <cellStyle name="Mon閠aire_!!!GO" xfId="169"/>
    <cellStyle name="常规 3 3 5" xfId="170"/>
    <cellStyle name="20% - 强调文字颜色 4 2" xfId="171"/>
    <cellStyle name="常规 3 3 5 2" xfId="172"/>
    <cellStyle name="20% - 强调文字颜色 4 2 2" xfId="173"/>
    <cellStyle name="Accent6 - 60% 2 2" xfId="174"/>
    <cellStyle name="常规 3 3 6" xfId="175"/>
    <cellStyle name="20% - 强调文字颜色 4 3" xfId="176"/>
    <cellStyle name="20% - 强调文字颜色 5 2" xfId="177"/>
    <cellStyle name="20% - 强调文字颜色 5 2 2" xfId="178"/>
    <cellStyle name="20% - 强调文字颜色 5 3" xfId="179"/>
    <cellStyle name="20% - 强调文字颜色 6 2" xfId="180"/>
    <cellStyle name="20% - 强调文字颜色 6 2 2" xfId="181"/>
    <cellStyle name="Accent6 - 20% 3" xfId="182"/>
    <cellStyle name="20% - 强调文字颜色 6 3" xfId="183"/>
    <cellStyle name="40% - 强调文字颜色 1 2" xfId="184"/>
    <cellStyle name="40% - 强调文字颜色 1 2 2" xfId="185"/>
    <cellStyle name="Accent1" xfId="186"/>
    <cellStyle name="常规 9 2" xfId="187"/>
    <cellStyle name="40% - 强调文字颜色 1 3" xfId="188"/>
    <cellStyle name="40% - 强调文字颜色 2 2" xfId="189"/>
    <cellStyle name="40% - 强调文字颜色 2 2 2" xfId="190"/>
    <cellStyle name="40% - 强调文字颜色 2 3" xfId="191"/>
    <cellStyle name="40% - 强调文字颜色 3 2" xfId="192"/>
    <cellStyle name="40% - 强调文字颜色 3 2 2" xfId="193"/>
    <cellStyle name="40% - 强调文字颜色 3 3" xfId="194"/>
    <cellStyle name="40% - 强调文字颜色 4 2 2" xfId="195"/>
    <cellStyle name="Accent6 - 20% 2" xfId="196"/>
    <cellStyle name="40% - 强调文字颜色 4 3" xfId="197"/>
    <cellStyle name="好 2 3" xfId="198"/>
    <cellStyle name="40% - 强调文字颜色 5 2" xfId="199"/>
    <cellStyle name="60% - 强调文字颜色 4 3" xfId="200"/>
    <cellStyle name="40% - 强调文字颜色 5 2 2" xfId="201"/>
    <cellStyle name="好 2 4" xfId="202"/>
    <cellStyle name="40% - 强调文字颜色 5 3" xfId="203"/>
    <cellStyle name="标题 2 2 4" xfId="204"/>
    <cellStyle name="适中 2 2" xfId="205"/>
    <cellStyle name="百分比 2 9" xfId="206"/>
    <cellStyle name="好 3 3" xfId="207"/>
    <cellStyle name="40% - 强调文字颜色 6 2" xfId="208"/>
    <cellStyle name="适中 2 2 2" xfId="209"/>
    <cellStyle name="百分比 2 9 2" xfId="210"/>
    <cellStyle name="Accent2 5" xfId="211"/>
    <cellStyle name="40% - 强调文字颜色 6 2 2" xfId="212"/>
    <cellStyle name="好 3 4" xfId="213"/>
    <cellStyle name="40% - 强调文字颜色 6 3" xfId="214"/>
    <cellStyle name="输出 3 4" xfId="215"/>
    <cellStyle name="Accent6 2 2" xfId="216"/>
    <cellStyle name="60% - 强调文字颜色 1 2" xfId="217"/>
    <cellStyle name="60% - 强调文字颜色 1 2 2" xfId="218"/>
    <cellStyle name="好 7" xfId="219"/>
    <cellStyle name="标题 3 2 4" xfId="220"/>
    <cellStyle name="60% - 强调文字颜色 1 2 2 2" xfId="221"/>
    <cellStyle name="百分比 2 3 4 2" xfId="222"/>
    <cellStyle name="60% - 强调文字颜色 1 2 3" xfId="223"/>
    <cellStyle name="60% - 强调文字颜色 1 3" xfId="224"/>
    <cellStyle name="60% - 强调文字颜色 1 3 2" xfId="225"/>
    <cellStyle name="输出 4 4" xfId="226"/>
    <cellStyle name="常规 5" xfId="227"/>
    <cellStyle name="Accent6 3 2" xfId="228"/>
    <cellStyle name="60% - 强调文字颜色 2 2" xfId="229"/>
    <cellStyle name="Accent6 - 60%" xfId="230"/>
    <cellStyle name="60% - 强调文字颜色 2 2 3" xfId="231"/>
    <cellStyle name="注释 2" xfId="232"/>
    <cellStyle name="60% - 强调文字颜色 2 3 2" xfId="233"/>
    <cellStyle name="Accent6 4 2" xfId="234"/>
    <cellStyle name="60% - 强调文字颜色 3 2" xfId="235"/>
    <cellStyle name="60% - 强调文字颜色 3 2 2" xfId="236"/>
    <cellStyle name="60% - 强调文字颜色 3 2 3" xfId="237"/>
    <cellStyle name="Accent5 - 40% 2" xfId="238"/>
    <cellStyle name="60% - 强调文字颜色 3 3" xfId="239"/>
    <cellStyle name="Accent5 - 40% 2 2" xfId="240"/>
    <cellStyle name="60% - 强调文字颜色 3 3 2" xfId="241"/>
    <cellStyle name="Accent6 5 2" xfId="242"/>
    <cellStyle name="60% - 强调文字颜色 4 2" xfId="243"/>
    <cellStyle name="60% - 强调文字颜色 4 2 2" xfId="244"/>
    <cellStyle name="常规 20" xfId="245"/>
    <cellStyle name="常规 15" xfId="246"/>
    <cellStyle name="60% - 强调文字颜色 4 3 2" xfId="247"/>
    <cellStyle name="标题 1 4 2 2" xfId="248"/>
    <cellStyle name="60% - 强调文字颜色 5 2" xfId="249"/>
    <cellStyle name="60% - 强调文字颜色 5 2 2" xfId="250"/>
    <cellStyle name="百分比 2 10" xfId="251"/>
    <cellStyle name="60% - 强调文字颜色 5 2 3" xfId="252"/>
    <cellStyle name="60% - 强调文字颜色 5 3" xfId="253"/>
    <cellStyle name="RowLevel_0" xfId="254"/>
    <cellStyle name="60% - 强调文字颜色 5 3 2" xfId="255"/>
    <cellStyle name="60% - 强调文字颜色 6 2" xfId="256"/>
    <cellStyle name="强调文字颜色 5 2 3" xfId="257"/>
    <cellStyle name="Header2" xfId="258"/>
    <cellStyle name="60% - 强调文字颜色 6 2 2" xfId="259"/>
    <cellStyle name="Header2 2" xfId="260"/>
    <cellStyle name="60% - 强调文字颜色 6 2 2 2" xfId="261"/>
    <cellStyle name="60% - 强调文字颜色 6 2 3" xfId="262"/>
    <cellStyle name="60% - 强调文字颜色 6 3" xfId="263"/>
    <cellStyle name="6mal"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xfId="492"/>
    <cellStyle name="Normal - Style1" xfId="493"/>
    <cellStyle name="百分比 2 5 2" xfId="494"/>
    <cellStyle name="Normal_!!!GO" xfId="495"/>
    <cellStyle name="PSInt" xfId="496"/>
    <cellStyle name="per.style" xfId="497"/>
    <cellStyle name="常规 2 3 4" xfId="498"/>
    <cellStyle name="t_HVAC Equipment (3)" xfId="499"/>
    <cellStyle name="Percent [2] 2" xfId="500"/>
    <cellStyle name="Percent_!!!GO" xfId="501"/>
    <cellStyle name="百分比 8" xfId="502"/>
    <cellStyle name="Pourcentage_pldt" xfId="503"/>
    <cellStyle name="PSChar 2" xfId="504"/>
    <cellStyle name="编号 2 2" xfId="505"/>
    <cellStyle name="PSHeading 3 3" xfId="506"/>
    <cellStyle name="PSDate" xfId="507"/>
    <cellStyle name="编号 2 2 2" xfId="508"/>
    <cellStyle name="PSDate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常规 2 3 4 2" xfId="523"/>
    <cellStyle name="t_HVAC Equipment (3) 2" xfId="524"/>
    <cellStyle name="百分比 2 11" xfId="525"/>
    <cellStyle name="千位分隔 2 2" xfId="526"/>
    <cellStyle name="百分比 2 3 5"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常规_exceltmp1" xfId="1017"/>
    <cellStyle name="计算 4" xfId="1018"/>
    <cellStyle name="常规_exceltmp1 2" xfId="1019"/>
    <cellStyle name="超级链接 2 2" xfId="1020"/>
    <cellStyle name="超级链接 3" xfId="1021"/>
    <cellStyle name="超链接 2" xfId="1022"/>
    <cellStyle name="超链接 2 2" xfId="1023"/>
    <cellStyle name="超链接 2 2 2" xfId="1024"/>
    <cellStyle name="超链接 3" xfId="1025"/>
    <cellStyle name="超链接 3 2" xfId="1026"/>
    <cellStyle name="超链接 4" xfId="1027"/>
    <cellStyle name="超链接 4 2" xfId="1028"/>
    <cellStyle name="分级显示行_1_Book1" xfId="1029"/>
    <cellStyle name="好 2" xfId="1030"/>
    <cellStyle name="好 2 2" xfId="1031"/>
    <cellStyle name="好 2 2 2" xfId="1032"/>
    <cellStyle name="好 3" xfId="1033"/>
    <cellStyle name="好 3 2" xfId="1034"/>
    <cellStyle name="好 4" xfId="1035"/>
    <cellStyle name="好 5 3" xfId="1036"/>
    <cellStyle name="好 8" xfId="1037"/>
    <cellStyle name="好_0502通海县" xfId="1038"/>
    <cellStyle name="好_0502通海县 2" xfId="1039"/>
    <cellStyle name="好_0502通海县 2 2" xfId="1040"/>
    <cellStyle name="好_0502通海县 3" xfId="1041"/>
    <cellStyle name="好_0605石屏" xfId="1042"/>
    <cellStyle name="好_0605石屏 2" xfId="1043"/>
    <cellStyle name="好_0605石屏 2 2" xfId="1044"/>
    <cellStyle name="好_0605石屏 3" xfId="1045"/>
    <cellStyle name="好_0605石屏县" xfId="1046"/>
    <cellStyle name="好_0605石屏县 2" xfId="1047"/>
    <cellStyle name="好_0605石屏县 3" xfId="1048"/>
    <cellStyle name="好_1110洱源" xfId="1049"/>
    <cellStyle name="解释性文本 4 3" xfId="1050"/>
    <cellStyle name="好_1110洱源 2" xfId="1051"/>
    <cellStyle name="好_1110洱源 2 2" xfId="1052"/>
    <cellStyle name="解释性文本 4 4" xfId="1053"/>
    <cellStyle name="好_1110洱源 3" xfId="1054"/>
    <cellStyle name="好_11大理" xfId="1055"/>
    <cellStyle name="好_11大理 2" xfId="1056"/>
    <cellStyle name="好_11大理 2 2" xfId="1057"/>
    <cellStyle name="好_11大理 3" xfId="1058"/>
    <cellStyle name="好_2007年地州资金往来对账表" xfId="1059"/>
    <cellStyle name="好_2007年地州资金往来对账表 2" xfId="1060"/>
    <cellStyle name="好_2007年地州资金往来对账表 2 2" xfId="1061"/>
    <cellStyle name="好_2007年地州资金往来对账表 3" xfId="1062"/>
    <cellStyle name="商品名称 2 3" xfId="1063"/>
    <cellStyle name="好_2008年地州对账表(国库资金） 2 2" xfId="1064"/>
    <cellStyle name="好_2008年地州对账表(国库资金） 3" xfId="1065"/>
    <cellStyle name="好_Book1" xfId="1066"/>
    <cellStyle name="好_Book1 2" xfId="1067"/>
    <cellStyle name="好_M01-1" xfId="1068"/>
    <cellStyle name="好_M01-1 2" xfId="1069"/>
    <cellStyle name="好_M01-1 2 2" xfId="1070"/>
    <cellStyle name="后继超级链接" xfId="1071"/>
    <cellStyle name="后继超级链接 2" xfId="1072"/>
    <cellStyle name="后继超级链接 2 2" xfId="1073"/>
    <cellStyle name="后继超级链接 3" xfId="1074"/>
    <cellStyle name="汇总 2 2 2" xfId="1075"/>
    <cellStyle name="汇总 8" xfId="1076"/>
    <cellStyle name="汇总 2 2 2 2" xfId="1077"/>
    <cellStyle name="警告文本 2 2 2" xfId="1078"/>
    <cellStyle name="汇总 2 2 3" xfId="1079"/>
    <cellStyle name="汇总 2 3" xfId="1080"/>
    <cellStyle name="汇总 2 3 2" xfId="1081"/>
    <cellStyle name="汇总 2 4" xfId="1082"/>
    <cellStyle name="汇总 2 4 2" xfId="1083"/>
    <cellStyle name="汇总 2 5" xfId="1084"/>
    <cellStyle name="汇总 3 2" xfId="1085"/>
    <cellStyle name="汇总 3 2 2" xfId="1086"/>
    <cellStyle name="汇总 3 2 2 2" xfId="1087"/>
    <cellStyle name="警告文本 3 2 2" xfId="1088"/>
    <cellStyle name="汇总 3 2 3" xfId="1089"/>
    <cellStyle name="汇总 3 3" xfId="1090"/>
    <cellStyle name="汇总 3 3 2" xfId="1091"/>
    <cellStyle name="汇总 3 4" xfId="1092"/>
    <cellStyle name="汇总 3 4 2" xfId="1093"/>
    <cellStyle name="汇总 3 5" xfId="1094"/>
    <cellStyle name="汇总 4 2" xfId="1095"/>
    <cellStyle name="汇总 4 2 2" xfId="1096"/>
    <cellStyle name="汇总 4 2 2 2" xfId="1097"/>
    <cellStyle name="警告文本 4 2 2" xfId="1098"/>
    <cellStyle name="汇总 4 2 3" xfId="1099"/>
    <cellStyle name="汇总 4 3" xfId="1100"/>
    <cellStyle name="汇总 4 3 2" xfId="1101"/>
    <cellStyle name="汇总 4 4" xfId="1102"/>
    <cellStyle name="汇总 4 4 2" xfId="1103"/>
    <cellStyle name="汇总 4 5" xfId="1104"/>
    <cellStyle name="汇总 5 2" xfId="1105"/>
    <cellStyle name="汇总 5 2 2" xfId="1106"/>
    <cellStyle name="汇总 5 3" xfId="1107"/>
    <cellStyle name="汇总 5 3 2" xfId="1108"/>
    <cellStyle name="千分位_97-917" xfId="1109"/>
    <cellStyle name="汇总 5 4" xfId="1110"/>
    <cellStyle name="汇总 7" xfId="1111"/>
    <cellStyle name="汇总 7 2" xfId="1112"/>
    <cellStyle name="汇总 8 2" xfId="1113"/>
    <cellStyle name="计算 2" xfId="1114"/>
    <cellStyle name="计算 2 2" xfId="1115"/>
    <cellStyle name="计算 2 2 2" xfId="1116"/>
    <cellStyle name="计算 2 4" xfId="1117"/>
    <cellStyle name="计算 3" xfId="1118"/>
    <cellStyle name="计算 3 2" xfId="1119"/>
    <cellStyle name="计算 3 2 2" xfId="1120"/>
    <cellStyle name="计算 3 3" xfId="1121"/>
    <cellStyle name="计算 3 4" xfId="1122"/>
    <cellStyle name="计算 4 2" xfId="1123"/>
    <cellStyle name="计算 4 2 2" xfId="1124"/>
    <cellStyle name="计算 4 3" xfId="1125"/>
    <cellStyle name="计算 4 4" xfId="1126"/>
    <cellStyle name="计算 5" xfId="1127"/>
    <cellStyle name="计算 5 2" xfId="1128"/>
    <cellStyle name="计算 5 3" xfId="1129"/>
    <cellStyle name="计算 6" xfId="1130"/>
    <cellStyle name="计算 7" xfId="1131"/>
    <cellStyle name="计算 8" xfId="1132"/>
    <cellStyle name="检查单元格 2" xfId="1133"/>
    <cellStyle name="检查单元格 2 2" xfId="1134"/>
    <cellStyle name="检查单元格 2 3" xfId="1135"/>
    <cellStyle name="检查单元格 2 4" xfId="1136"/>
    <cellStyle name="检查单元格 3" xfId="1137"/>
    <cellStyle name="检查单元格 3 2" xfId="1138"/>
    <cellStyle name="检查单元格 3 2 2" xfId="1139"/>
    <cellStyle name="检查单元格 3 3" xfId="1140"/>
    <cellStyle name="检查单元格 3 4" xfId="1141"/>
    <cellStyle name="检查单元格 4" xfId="1142"/>
    <cellStyle name="检查单元格 4 2" xfId="1143"/>
    <cellStyle name="检查单元格 4 2 2" xfId="1144"/>
    <cellStyle name="检查单元格 4 3" xfId="1145"/>
    <cellStyle name="检查单元格 4 4" xfId="1146"/>
    <cellStyle name="检查单元格 5" xfId="1147"/>
    <cellStyle name="检查单元格 5 2" xfId="1148"/>
    <cellStyle name="检查单元格 5 3" xfId="1149"/>
    <cellStyle name="检查单元格 8" xfId="1150"/>
    <cellStyle name="解释性文本 2" xfId="1151"/>
    <cellStyle name="解释性文本 2 2" xfId="1152"/>
    <cellStyle name="解释性文本 2 2 2" xfId="1153"/>
    <cellStyle name="解释性文本 2 3" xfId="1154"/>
    <cellStyle name="解释性文本 2 4" xfId="1155"/>
    <cellStyle name="解释性文本 3" xfId="1156"/>
    <cellStyle name="解释性文本 3 2" xfId="1157"/>
    <cellStyle name="解释性文本 3 2 2" xfId="1158"/>
    <cellStyle name="解释性文本 3 3" xfId="1159"/>
    <cellStyle name="解释性文本 3 4" xfId="1160"/>
    <cellStyle name="解释性文本 4" xfId="1161"/>
    <cellStyle name="解释性文本 4 2" xfId="1162"/>
    <cellStyle name="解释性文本 4 2 2" xfId="1163"/>
    <cellStyle name="借出原因" xfId="1164"/>
    <cellStyle name="借出原因 2" xfId="1165"/>
    <cellStyle name="借出原因 2 2" xfId="1166"/>
    <cellStyle name="借出原因 2 2 2" xfId="1167"/>
    <cellStyle name="借出原因 2 3" xfId="1168"/>
    <cellStyle name="借出原因 3" xfId="1169"/>
    <cellStyle name="借出原因 3 2" xfId="1170"/>
    <cellStyle name="借出原因 4" xfId="1171"/>
    <cellStyle name="警告文本 2" xfId="1172"/>
    <cellStyle name="警告文本 2 2" xfId="1173"/>
    <cellStyle name="警告文本 2 3" xfId="1174"/>
    <cellStyle name="警告文本 2 4" xfId="1175"/>
    <cellStyle name="警告文本 3" xfId="1176"/>
    <cellStyle name="警告文本 3 2" xfId="1177"/>
    <cellStyle name="警告文本 3 3" xfId="1178"/>
    <cellStyle name="警告文本 3 4" xfId="1179"/>
    <cellStyle name="警告文本 4" xfId="1180"/>
    <cellStyle name="警告文本 4 2" xfId="1181"/>
    <cellStyle name="警告文本 4 3" xfId="1182"/>
    <cellStyle name="警告文本 4 4" xfId="1183"/>
    <cellStyle name="警告文本 5" xfId="1184"/>
    <cellStyle name="警告文本 5 2" xfId="1185"/>
    <cellStyle name="警告文本 5 3" xfId="1186"/>
    <cellStyle name="警告文本 6" xfId="1187"/>
    <cellStyle name="警告文本 7" xfId="1188"/>
    <cellStyle name="链接单元格 2 2" xfId="1189"/>
    <cellStyle name="链接单元格 2 2 2" xfId="1190"/>
    <cellStyle name="链接单元格 2 3" xfId="1191"/>
    <cellStyle name="链接单元格 2 4" xfId="1192"/>
    <cellStyle name="链接单元格 3 2" xfId="1193"/>
    <cellStyle name="链接单元格 3 3" xfId="1194"/>
    <cellStyle name="链接单元格 3 4" xfId="1195"/>
    <cellStyle name="链接单元格 4 2" xfId="1196"/>
    <cellStyle name="链接单元格 4 2 2" xfId="1197"/>
    <cellStyle name="链接单元格 4 3" xfId="1198"/>
    <cellStyle name="链接单元格 4 4" xfId="1199"/>
    <cellStyle name="链接单元格 5 2" xfId="1200"/>
    <cellStyle name="链接单元格 5 3" xfId="1201"/>
    <cellStyle name="普通_97-917" xfId="1202"/>
    <cellStyle name="输入 8" xfId="1203"/>
    <cellStyle name="千分位[0]_laroux" xfId="1204"/>
    <cellStyle name="千位[0]_ 方正PC" xfId="1205"/>
    <cellStyle name="千位_ 方正PC" xfId="1206"/>
    <cellStyle name="千位分隔 11" xfId="1207"/>
    <cellStyle name="千位分隔 11 2" xfId="1208"/>
    <cellStyle name="千位分隔 2" xfId="1209"/>
    <cellStyle name="千位分隔 2 2 2" xfId="1210"/>
    <cellStyle name="千位分隔 2 3" xfId="1211"/>
    <cellStyle name="千位分隔 4 6" xfId="1212"/>
    <cellStyle name="千位分隔 4 6 2" xfId="1213"/>
    <cellStyle name="千位分隔 7 2" xfId="1214"/>
    <cellStyle name="千位分隔 8 2" xfId="1215"/>
    <cellStyle name="千位分隔 9" xfId="1216"/>
    <cellStyle name="强调 1" xfId="1217"/>
    <cellStyle name="强调 1 2" xfId="1218"/>
    <cellStyle name="强调 2" xfId="1219"/>
    <cellStyle name="强调 3" xfId="1220"/>
    <cellStyle name="强调 3 2" xfId="1221"/>
    <cellStyle name="强调文字颜色 1 2 2" xfId="1222"/>
    <cellStyle name="强调文字颜色 1 2 2 2" xfId="1223"/>
    <cellStyle name="强调文字颜色 1 2 3" xfId="1224"/>
    <cellStyle name="强调文字颜色 1 3" xfId="1225"/>
    <cellStyle name="强调文字颜色 1 3 2" xfId="1226"/>
    <cellStyle name="强调文字颜色 2 2" xfId="1227"/>
    <cellStyle name="强调文字颜色 2 2 3" xfId="1228"/>
    <cellStyle name="强调文字颜色 2 3" xfId="1229"/>
    <cellStyle name="强调文字颜色 3 2" xfId="1230"/>
    <cellStyle name="强调文字颜色 3 2 2" xfId="1231"/>
    <cellStyle name="强调文字颜色 3 2 2 2" xfId="1232"/>
    <cellStyle name="强调文字颜色 3 2 3" xfId="1233"/>
    <cellStyle name="强调文字颜色 4 2" xfId="1234"/>
    <cellStyle name="强调文字颜色 4 2 2" xfId="1235"/>
    <cellStyle name="强调文字颜色 4 2 2 2" xfId="1236"/>
    <cellStyle name="强调文字颜色 4 2 3" xfId="1237"/>
    <cellStyle name="强调文字颜色 4 3" xfId="1238"/>
    <cellStyle name="强调文字颜色 4 3 2" xfId="1239"/>
    <cellStyle name="强调文字颜色 5 2" xfId="1240"/>
    <cellStyle name="强调文字颜色 5 3" xfId="1241"/>
    <cellStyle name="强调文字颜色 5 3 2" xfId="1242"/>
    <cellStyle name="强调文字颜色 6 2" xfId="1243"/>
    <cellStyle name="强调文字颜色 6 2 2" xfId="1244"/>
    <cellStyle name="强调文字颜色 6 2 2 2" xfId="1245"/>
    <cellStyle name="强调文字颜色 6 2 3" xfId="1246"/>
    <cellStyle name="强调文字颜色 6 3" xfId="1247"/>
    <cellStyle name="强调文字颜色 6 3 2" xfId="1248"/>
    <cellStyle name="日期 2" xfId="1249"/>
    <cellStyle name="日期 2 2" xfId="1250"/>
    <cellStyle name="日期 2 2 2" xfId="1251"/>
    <cellStyle name="日期 2 3" xfId="1252"/>
    <cellStyle name="日期 3" xfId="1253"/>
    <cellStyle name="日期 3 2" xfId="1254"/>
    <cellStyle name="日期 4" xfId="1255"/>
    <cellStyle name="商品名称" xfId="1256"/>
    <cellStyle name="商品名称 2" xfId="1257"/>
    <cellStyle name="商品名称 2 2" xfId="1258"/>
    <cellStyle name="商品名称 2 2 2" xfId="1259"/>
    <cellStyle name="商品名称 3" xfId="1260"/>
    <cellStyle name="商品名称 3 2" xfId="1261"/>
    <cellStyle name="适中 2" xfId="1262"/>
    <cellStyle name="适中 2 3" xfId="1263"/>
    <cellStyle name="适中 2 4" xfId="1264"/>
    <cellStyle name="适中 3 2" xfId="1265"/>
    <cellStyle name="适中 3 2 2" xfId="1266"/>
    <cellStyle name="适中 3 3" xfId="1267"/>
    <cellStyle name="适中 3 4" xfId="1268"/>
    <cellStyle name="适中 4" xfId="1269"/>
    <cellStyle name="适中 4 2" xfId="1270"/>
    <cellStyle name="适中 4 2 2" xfId="1271"/>
    <cellStyle name="适中 4 3" xfId="1272"/>
    <cellStyle name="适中 4 4" xfId="1273"/>
    <cellStyle name="适中 5" xfId="1274"/>
    <cellStyle name="适中 5 2" xfId="1275"/>
    <cellStyle name="适中 5 3" xfId="1276"/>
    <cellStyle name="适中 6" xfId="1277"/>
    <cellStyle name="适中 7" xfId="1278"/>
    <cellStyle name="适中 8" xfId="1279"/>
    <cellStyle name="输出 2" xfId="1280"/>
    <cellStyle name="输出 2 2" xfId="1281"/>
    <cellStyle name="输出 2 3" xfId="1282"/>
    <cellStyle name="输出 2 4" xfId="1283"/>
    <cellStyle name="输出 3" xfId="1284"/>
    <cellStyle name="输出 3 2" xfId="1285"/>
    <cellStyle name="输出 3 3" xfId="1286"/>
    <cellStyle name="输出 4" xfId="1287"/>
    <cellStyle name="输出 5" xfId="1288"/>
    <cellStyle name="输出 5 2" xfId="1289"/>
    <cellStyle name="输出 5 3" xfId="1290"/>
    <cellStyle name="输出 6" xfId="1291"/>
    <cellStyle name="输出 7" xfId="1292"/>
    <cellStyle name="输出 8" xfId="1293"/>
    <cellStyle name="输入 2 2 2" xfId="1294"/>
    <cellStyle name="输入 2 3" xfId="1295"/>
    <cellStyle name="输入 4" xfId="1296"/>
    <cellStyle name="输入 4 2" xfId="1297"/>
    <cellStyle name="输入 4 2 2" xfId="1298"/>
    <cellStyle name="输入 4 3" xfId="1299"/>
    <cellStyle name="输入 4 4" xfId="1300"/>
    <cellStyle name="输入 5" xfId="1301"/>
    <cellStyle name="输入 5 2" xfId="1302"/>
    <cellStyle name="输入 5 3" xfId="1303"/>
    <cellStyle name="输入 6" xfId="1304"/>
    <cellStyle name="输入 7" xfId="1305"/>
    <cellStyle name="数量" xfId="1306"/>
    <cellStyle name="数量 2" xfId="1307"/>
    <cellStyle name="数量 2 2" xfId="1308"/>
    <cellStyle name="数量 2 3" xfId="1309"/>
    <cellStyle name="数量 3 2" xfId="1310"/>
    <cellStyle name="未定义" xfId="1311"/>
    <cellStyle name="样式 1" xfId="1312"/>
    <cellStyle name="寘嬫愗傝 [0.00]_Region Orders (2)" xfId="1313"/>
    <cellStyle name="寘嬫愗傝_Region Orders (2)" xfId="1314"/>
    <cellStyle name="注释 2 2" xfId="1315"/>
    <cellStyle name="注释 2 2 2" xfId="1316"/>
    <cellStyle name="注释 2 3" xfId="1317"/>
    <cellStyle name="注释 2 4" xfId="1318"/>
    <cellStyle name="注释 3" xfId="1319"/>
    <cellStyle name="注释 3 2" xfId="1320"/>
    <cellStyle name="注释 3 2 2" xfId="1321"/>
    <cellStyle name="注释 3 3" xfId="1322"/>
    <cellStyle name="注释 3 4" xfId="1323"/>
    <cellStyle name="注释 4" xfId="1324"/>
    <cellStyle name="注释 5" xfId="1325"/>
    <cellStyle name="注释 5 2" xfId="1326"/>
    <cellStyle name="注释 5 3" xfId="1327"/>
    <cellStyle name="注释 6" xfId="1328"/>
  </cellStyles>
  <dxfs count="57">
    <dxf>
      <font>
        <color indexed="9"/>
      </font>
    </dxf>
    <dxf>
      <font>
        <b val="1"/>
        <i val="0"/>
      </font>
    </dxf>
    <dxf>
      <font>
        <b val="1"/>
        <i val="0"/>
      </font>
    </dxf>
    <dxf>
      <font>
        <color indexed="10"/>
      </font>
    </dxf>
    <dxf>
      <font>
        <color indexed="10"/>
      </font>
    </dxf>
    <dxf>
      <font>
        <b val="1"/>
        <i val="0"/>
      </font>
    </dxf>
    <dxf>
      <font>
        <color indexed="10"/>
      </font>
    </dxf>
    <dxf>
      <font>
        <color indexed="9"/>
      </font>
    </dxf>
    <dxf>
      <font>
        <color indexed="10"/>
      </font>
    </dxf>
    <dxf>
      <font>
        <color indexed="9"/>
      </font>
    </dxf>
    <dxf>
      <font>
        <b val="1"/>
        <i val="0"/>
      </font>
    </dxf>
    <dxf>
      <font>
        <color indexed="9"/>
      </font>
    </dxf>
    <dxf>
      <font>
        <color indexed="10"/>
      </font>
    </dxf>
    <dxf>
      <font>
        <b val="1"/>
        <i val="0"/>
      </font>
    </dxf>
    <dxf>
      <font>
        <b val="1"/>
        <i val="0"/>
      </font>
    </dxf>
    <dxf>
      <font>
        <b val="1"/>
        <i val="0"/>
      </font>
    </dxf>
    <dxf>
      <font>
        <color indexed="10"/>
      </font>
    </dxf>
    <dxf>
      <font>
        <color indexed="10"/>
      </font>
    </dxf>
    <dxf>
      <font>
        <color indexed="10"/>
      </font>
    </dxf>
    <dxf>
      <font>
        <color indexed="10"/>
      </font>
    </dxf>
    <dxf>
      <font>
        <color indexed="9"/>
      </font>
    </dxf>
    <dxf>
      <font>
        <color indexed="9"/>
      </font>
    </dxf>
    <dxf>
      <font>
        <color indexed="9"/>
      </font>
    </dxf>
    <dxf>
      <font>
        <color indexed="9"/>
      </font>
    </dxf>
    <dxf>
      <font>
        <b val="1"/>
        <i val="0"/>
      </font>
    </dxf>
    <dxf>
      <font>
        <b val="1"/>
        <i val="0"/>
      </font>
    </dxf>
    <dxf>
      <font>
        <b val="1"/>
        <i val="0"/>
      </font>
    </dxf>
    <dxf>
      <font>
        <b val="1"/>
        <i val="0"/>
      </font>
    </dxf>
    <dxf>
      <font>
        <color indexed="10"/>
      </font>
    </dxf>
    <dxf>
      <font>
        <color indexed="10"/>
      </font>
    </dxf>
    <dxf>
      <font>
        <color indexed="10"/>
      </font>
    </dxf>
    <dxf>
      <font>
        <color indexed="10"/>
      </font>
    </dxf>
    <dxf>
      <font>
        <b val="0"/>
        <color indexed="9"/>
      </font>
    </dxf>
    <dxf>
      <font>
        <b val="0"/>
        <color indexed="9"/>
      </font>
    </dxf>
    <dxf>
      <font>
        <b val="0"/>
        <color indexed="9"/>
      </font>
    </dxf>
    <dxf>
      <font>
        <b val="0"/>
        <color indexed="9"/>
      </font>
    </dxf>
    <dxf>
      <font>
        <b val="0"/>
        <color indexed="9"/>
      </font>
    </dxf>
    <dxf>
      <font>
        <b val="0"/>
        <i val="0"/>
        <color indexed="9"/>
      </font>
    </dxf>
    <dxf>
      <font>
        <b val="0"/>
        <color indexed="9"/>
      </font>
    </dxf>
    <dxf>
      <font>
        <b val="0"/>
        <color indexed="9"/>
      </font>
    </dxf>
    <dxf>
      <font>
        <color indexed="9"/>
      </font>
    </dxf>
    <dxf>
      <font>
        <color indexed="9"/>
      </font>
    </dxf>
    <dxf>
      <font>
        <color indexed="9"/>
      </font>
    </dxf>
    <dxf>
      <font>
        <color indexed="9"/>
      </font>
    </dxf>
    <dxf>
      <font>
        <color indexed="9"/>
      </font>
    </dxf>
    <dxf>
      <font>
        <color indexed="9"/>
      </font>
    </dxf>
    <dxf>
      <font>
        <b val="0"/>
        <color indexed="9"/>
      </font>
    </dxf>
    <dxf>
      <font>
        <b val="0"/>
        <color indexed="9"/>
      </font>
    </dxf>
    <dxf>
      <font>
        <b val="0"/>
        <i val="0"/>
        <color indexed="10"/>
      </font>
    </dxf>
    <dxf>
      <font>
        <b val="0"/>
        <color indexed="9"/>
      </font>
    </dxf>
    <dxf>
      <font>
        <b val="0"/>
        <i val="0"/>
        <color indexed="10"/>
      </font>
    </dxf>
    <dxf>
      <font>
        <b val="0"/>
        <i val="0"/>
        <color indexed="10"/>
      </font>
    </dxf>
    <dxf>
      <font>
        <b val="0"/>
        <color indexed="9"/>
      </font>
    </dxf>
    <dxf>
      <font>
        <b val="0"/>
        <color indexed="9"/>
      </font>
    </dxf>
    <dxf>
      <font>
        <b val="0"/>
        <color indexed="9"/>
      </font>
    </dxf>
    <dxf>
      <font>
        <b val="0"/>
        <i val="0"/>
        <color indexed="1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3.xml"/><Relationship Id="rId37" Type="http://schemas.openxmlformats.org/officeDocument/2006/relationships/externalLink" Target="externalLinks/externalLink2.xml"/><Relationship Id="rId36" Type="http://schemas.openxmlformats.org/officeDocument/2006/relationships/externalLink" Target="externalLinks/externalLink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esktop\2022&#24180;&#20154;&#20195;&#20250;&#34920;&#26684;&#21644;&#37096;&#38376;&#39044;&#31639;\2_1.21&#24120;&#22996;&#20250;&#35758;&#21518;&#20462;&#25913;\1.21&#24120;&#22996;&#20250;&#35758;&#21518;&#20462;&#25913;\&#25919;&#24220;&#39044;&#31639;\2022&#24180;&#20154;&#22823;&#34920;&#26684;&#20462;&#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s>
    <sheetDataSet>
      <sheetData sheetId="0">
        <row r="7">
          <cell r="B7">
            <v>44562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3"/>
  <sheetViews>
    <sheetView showGridLines="0" showZeros="0" view="pageBreakPreview" zoomScaleNormal="90" zoomScaleSheetLayoutView="100" workbookViewId="0">
      <pane ySplit="4" topLeftCell="A56" activePane="bottomLeft" state="frozen"/>
      <selection/>
      <selection pane="bottomLeft" activeCell="D38" sqref="D38"/>
    </sheetView>
  </sheetViews>
  <sheetFormatPr defaultColWidth="9" defaultRowHeight="14.25" outlineLevelCol="5"/>
  <cols>
    <col min="1" max="1" width="17.625" style="300" customWidth="1"/>
    <col min="2" max="2" width="50.75" style="300" customWidth="1"/>
    <col min="3" max="4" width="20.625" style="300" customWidth="1"/>
    <col min="5" max="5" width="20.625" style="539" customWidth="1"/>
    <col min="6" max="16384" width="9" style="540"/>
  </cols>
  <sheetData>
    <row r="1" ht="15.75" spans="2:2">
      <c r="B1" s="541" t="s">
        <v>0</v>
      </c>
    </row>
    <row r="2" ht="45" customHeight="1" spans="1:6">
      <c r="A2" s="304"/>
      <c r="B2" s="304" t="s">
        <v>1</v>
      </c>
      <c r="C2" s="304"/>
      <c r="D2" s="304"/>
      <c r="E2" s="304"/>
      <c r="F2" s="542"/>
    </row>
    <row r="3" ht="18.95" customHeight="1" spans="1:6">
      <c r="A3" s="303"/>
      <c r="B3" s="543"/>
      <c r="C3" s="544"/>
      <c r="D3" s="303"/>
      <c r="E3" s="308" t="s">
        <v>2</v>
      </c>
      <c r="F3" s="542"/>
    </row>
    <row r="4" s="536" customFormat="1" ht="45" customHeight="1" spans="1:6">
      <c r="A4" s="310" t="s">
        <v>3</v>
      </c>
      <c r="B4" s="545" t="s">
        <v>4</v>
      </c>
      <c r="C4" s="312" t="s">
        <v>5</v>
      </c>
      <c r="D4" s="312" t="s">
        <v>6</v>
      </c>
      <c r="E4" s="545" t="s">
        <v>7</v>
      </c>
      <c r="F4" s="546"/>
    </row>
    <row r="5" ht="37.5" customHeight="1" spans="1:6">
      <c r="A5" s="514" t="s">
        <v>8</v>
      </c>
      <c r="B5" s="515" t="s">
        <v>9</v>
      </c>
      <c r="C5" s="382">
        <f>SUM(C6:C20)</f>
        <v>16779</v>
      </c>
      <c r="D5" s="382">
        <f>SUM(D6:D20)</f>
        <v>17600</v>
      </c>
      <c r="E5" s="381">
        <f>D5/C5-1</f>
        <v>0.049</v>
      </c>
      <c r="F5" s="547"/>
    </row>
    <row r="6" ht="37.5" customHeight="1" spans="1:6">
      <c r="A6" s="388" t="s">
        <v>10</v>
      </c>
      <c r="B6" s="332" t="s">
        <v>11</v>
      </c>
      <c r="C6" s="380">
        <v>8135</v>
      </c>
      <c r="D6" s="380">
        <v>7993</v>
      </c>
      <c r="E6" s="381">
        <f>D6/C6-1</f>
        <v>-0.017</v>
      </c>
      <c r="F6" s="547"/>
    </row>
    <row r="7" ht="37.5" customHeight="1" spans="1:6">
      <c r="A7" s="388" t="s">
        <v>12</v>
      </c>
      <c r="B7" s="332" t="s">
        <v>13</v>
      </c>
      <c r="C7" s="380">
        <v>1052</v>
      </c>
      <c r="D7" s="380">
        <v>1253</v>
      </c>
      <c r="E7" s="381">
        <f t="shared" ref="E7:E40" si="0">D7/C7-1</f>
        <v>0.191</v>
      </c>
      <c r="F7" s="547"/>
    </row>
    <row r="8" ht="37.5" customHeight="1" spans="1:6">
      <c r="A8" s="388" t="s">
        <v>14</v>
      </c>
      <c r="B8" s="332" t="s">
        <v>15</v>
      </c>
      <c r="C8" s="380">
        <v>185</v>
      </c>
      <c r="D8" s="380">
        <v>185</v>
      </c>
      <c r="E8" s="381">
        <f t="shared" si="0"/>
        <v>0</v>
      </c>
      <c r="F8" s="547"/>
    </row>
    <row r="9" ht="37.5" customHeight="1" spans="1:6">
      <c r="A9" s="388" t="s">
        <v>16</v>
      </c>
      <c r="B9" s="332" t="s">
        <v>17</v>
      </c>
      <c r="C9" s="380">
        <v>1106</v>
      </c>
      <c r="D9" s="380">
        <v>1100</v>
      </c>
      <c r="E9" s="381">
        <f t="shared" si="0"/>
        <v>-0.005</v>
      </c>
      <c r="F9" s="547"/>
    </row>
    <row r="10" ht="37.5" customHeight="1" spans="1:6">
      <c r="A10" s="388" t="s">
        <v>18</v>
      </c>
      <c r="B10" s="332" t="s">
        <v>19</v>
      </c>
      <c r="C10" s="380">
        <v>894</v>
      </c>
      <c r="D10" s="380">
        <v>900</v>
      </c>
      <c r="E10" s="381">
        <f t="shared" si="0"/>
        <v>0.007</v>
      </c>
      <c r="F10" s="547"/>
    </row>
    <row r="11" ht="37.5" customHeight="1" spans="1:6">
      <c r="A11" s="388" t="s">
        <v>20</v>
      </c>
      <c r="B11" s="332" t="s">
        <v>21</v>
      </c>
      <c r="C11" s="380">
        <v>442</v>
      </c>
      <c r="D11" s="380">
        <v>450</v>
      </c>
      <c r="E11" s="381">
        <f t="shared" si="0"/>
        <v>0.018</v>
      </c>
      <c r="F11" s="547"/>
    </row>
    <row r="12" ht="37.5" customHeight="1" spans="1:6">
      <c r="A12" s="388" t="s">
        <v>22</v>
      </c>
      <c r="B12" s="332" t="s">
        <v>23</v>
      </c>
      <c r="C12" s="380">
        <v>438</v>
      </c>
      <c r="D12" s="380">
        <v>400</v>
      </c>
      <c r="E12" s="381">
        <f t="shared" si="0"/>
        <v>-0.087</v>
      </c>
      <c r="F12" s="547"/>
    </row>
    <row r="13" ht="37.5" customHeight="1" spans="1:6">
      <c r="A13" s="388" t="s">
        <v>24</v>
      </c>
      <c r="B13" s="332" t="s">
        <v>25</v>
      </c>
      <c r="C13" s="380">
        <v>194</v>
      </c>
      <c r="D13" s="380">
        <v>300</v>
      </c>
      <c r="E13" s="381">
        <f t="shared" si="0"/>
        <v>0.546</v>
      </c>
      <c r="F13" s="547"/>
    </row>
    <row r="14" ht="37.5" customHeight="1" spans="1:6">
      <c r="A14" s="388" t="s">
        <v>26</v>
      </c>
      <c r="B14" s="332" t="s">
        <v>27</v>
      </c>
      <c r="C14" s="380">
        <v>914</v>
      </c>
      <c r="D14" s="380">
        <v>600</v>
      </c>
      <c r="E14" s="381">
        <f t="shared" si="0"/>
        <v>-0.344</v>
      </c>
      <c r="F14" s="547"/>
    </row>
    <row r="15" ht="37.5" customHeight="1" spans="1:6">
      <c r="A15" s="388" t="s">
        <v>28</v>
      </c>
      <c r="B15" s="332" t="s">
        <v>29</v>
      </c>
      <c r="C15" s="380">
        <v>237</v>
      </c>
      <c r="D15" s="380">
        <v>277</v>
      </c>
      <c r="E15" s="381">
        <f t="shared" si="0"/>
        <v>0.169</v>
      </c>
      <c r="F15" s="547"/>
    </row>
    <row r="16" ht="37.5" customHeight="1" spans="1:6">
      <c r="A16" s="388" t="s">
        <v>30</v>
      </c>
      <c r="B16" s="332" t="s">
        <v>31</v>
      </c>
      <c r="C16" s="380">
        <v>116</v>
      </c>
      <c r="D16" s="380">
        <v>687</v>
      </c>
      <c r="E16" s="381">
        <f t="shared" si="0"/>
        <v>4.922</v>
      </c>
      <c r="F16" s="547"/>
    </row>
    <row r="17" ht="37.5" customHeight="1" spans="1:6">
      <c r="A17" s="388" t="s">
        <v>32</v>
      </c>
      <c r="B17" s="332" t="s">
        <v>33</v>
      </c>
      <c r="C17" s="380">
        <v>641</v>
      </c>
      <c r="D17" s="380">
        <v>700</v>
      </c>
      <c r="E17" s="381">
        <f t="shared" si="0"/>
        <v>0.092</v>
      </c>
      <c r="F17" s="547"/>
    </row>
    <row r="18" ht="37.5" customHeight="1" spans="1:6">
      <c r="A18" s="388" t="s">
        <v>34</v>
      </c>
      <c r="B18" s="332" t="s">
        <v>35</v>
      </c>
      <c r="C18" s="380">
        <v>2207</v>
      </c>
      <c r="D18" s="380">
        <v>2500</v>
      </c>
      <c r="E18" s="381">
        <f t="shared" si="0"/>
        <v>0.133</v>
      </c>
      <c r="F18" s="547"/>
    </row>
    <row r="19" ht="37.5" customHeight="1" spans="1:6">
      <c r="A19" s="388" t="s">
        <v>36</v>
      </c>
      <c r="B19" s="332" t="s">
        <v>37</v>
      </c>
      <c r="C19" s="380">
        <v>218</v>
      </c>
      <c r="D19" s="380">
        <v>255</v>
      </c>
      <c r="E19" s="381">
        <f t="shared" si="0"/>
        <v>0.17</v>
      </c>
      <c r="F19" s="547"/>
    </row>
    <row r="20" ht="37.5" customHeight="1" spans="1:6">
      <c r="A20" s="555" t="s">
        <v>38</v>
      </c>
      <c r="B20" s="332" t="s">
        <v>39</v>
      </c>
      <c r="C20" s="380"/>
      <c r="D20" s="380"/>
      <c r="E20" s="381"/>
      <c r="F20" s="547"/>
    </row>
    <row r="21" ht="37.5" customHeight="1" spans="1:6">
      <c r="A21" s="385" t="s">
        <v>40</v>
      </c>
      <c r="B21" s="515" t="s">
        <v>41</v>
      </c>
      <c r="C21" s="382">
        <f>SUM(C22:C29)</f>
        <v>14327</v>
      </c>
      <c r="D21" s="382">
        <f>SUM(D22:D29)</f>
        <v>14400</v>
      </c>
      <c r="E21" s="381">
        <f t="shared" si="0"/>
        <v>0.005</v>
      </c>
      <c r="F21" s="547"/>
    </row>
    <row r="22" ht="37.5" customHeight="1" spans="1:6">
      <c r="A22" s="548" t="s">
        <v>42</v>
      </c>
      <c r="B22" s="332" t="s">
        <v>43</v>
      </c>
      <c r="C22" s="380">
        <v>1214</v>
      </c>
      <c r="D22" s="380">
        <v>1063</v>
      </c>
      <c r="E22" s="381">
        <f t="shared" si="0"/>
        <v>-0.124</v>
      </c>
      <c r="F22" s="547"/>
    </row>
    <row r="23" ht="37.5" customHeight="1" spans="1:6">
      <c r="A23" s="388" t="s">
        <v>44</v>
      </c>
      <c r="B23" s="549" t="s">
        <v>45</v>
      </c>
      <c r="C23" s="380">
        <v>2813</v>
      </c>
      <c r="D23" s="380">
        <v>2782</v>
      </c>
      <c r="E23" s="381">
        <f t="shared" si="0"/>
        <v>-0.011</v>
      </c>
      <c r="F23" s="547"/>
    </row>
    <row r="24" ht="37.5" customHeight="1" spans="1:6">
      <c r="A24" s="388" t="s">
        <v>46</v>
      </c>
      <c r="B24" s="332" t="s">
        <v>47</v>
      </c>
      <c r="C24" s="380">
        <v>4407</v>
      </c>
      <c r="D24" s="380">
        <v>5000</v>
      </c>
      <c r="E24" s="381">
        <f t="shared" si="0"/>
        <v>0.135</v>
      </c>
      <c r="F24" s="547"/>
    </row>
    <row r="25" ht="37.5" customHeight="1" spans="1:6">
      <c r="A25" s="388" t="s">
        <v>48</v>
      </c>
      <c r="B25" s="332" t="s">
        <v>49</v>
      </c>
      <c r="C25" s="380"/>
      <c r="D25" s="380"/>
      <c r="E25" s="381"/>
      <c r="F25" s="547"/>
    </row>
    <row r="26" ht="37.5" customHeight="1" spans="1:6">
      <c r="A26" s="388" t="s">
        <v>50</v>
      </c>
      <c r="B26" s="332" t="s">
        <v>51</v>
      </c>
      <c r="C26" s="380">
        <v>1686</v>
      </c>
      <c r="D26" s="380">
        <v>2477</v>
      </c>
      <c r="E26" s="381">
        <f t="shared" si="0"/>
        <v>0.469</v>
      </c>
      <c r="F26" s="547"/>
    </row>
    <row r="27" ht="37.5" customHeight="1" spans="1:6">
      <c r="A27" s="388" t="s">
        <v>52</v>
      </c>
      <c r="B27" s="332" t="s">
        <v>53</v>
      </c>
      <c r="C27" s="380">
        <v>3937</v>
      </c>
      <c r="D27" s="380">
        <v>2728</v>
      </c>
      <c r="E27" s="381">
        <f t="shared" si="0"/>
        <v>-0.307</v>
      </c>
      <c r="F27" s="547"/>
    </row>
    <row r="28" ht="37.5" customHeight="1" spans="1:6">
      <c r="A28" s="388" t="s">
        <v>54</v>
      </c>
      <c r="B28" s="332" t="s">
        <v>55</v>
      </c>
      <c r="C28" s="380"/>
      <c r="D28" s="380"/>
      <c r="E28" s="381"/>
      <c r="F28" s="547"/>
    </row>
    <row r="29" ht="37.5" customHeight="1" spans="1:6">
      <c r="A29" s="388" t="s">
        <v>56</v>
      </c>
      <c r="B29" s="332" t="s">
        <v>57</v>
      </c>
      <c r="C29" s="380">
        <v>270</v>
      </c>
      <c r="D29" s="380">
        <v>350</v>
      </c>
      <c r="E29" s="381">
        <f t="shared" si="0"/>
        <v>0.296</v>
      </c>
      <c r="F29" s="547"/>
    </row>
    <row r="30" ht="37.5" customHeight="1" spans="1:6">
      <c r="A30" s="388"/>
      <c r="B30" s="332"/>
      <c r="C30" s="380"/>
      <c r="D30" s="380"/>
      <c r="E30" s="381"/>
      <c r="F30" s="547"/>
    </row>
    <row r="31" s="537" customFormat="1" ht="37.5" customHeight="1" spans="1:6">
      <c r="A31" s="550"/>
      <c r="B31" s="511" t="s">
        <v>58</v>
      </c>
      <c r="C31" s="382">
        <f>C5+C21</f>
        <v>31106</v>
      </c>
      <c r="D31" s="382">
        <f>D5+D21</f>
        <v>32000</v>
      </c>
      <c r="E31" s="381">
        <f t="shared" si="0"/>
        <v>0.029</v>
      </c>
      <c r="F31" s="547"/>
    </row>
    <row r="32" ht="37.5" customHeight="1" spans="1:6">
      <c r="A32" s="385">
        <v>105</v>
      </c>
      <c r="B32" s="330" t="s">
        <v>59</v>
      </c>
      <c r="C32" s="382">
        <v>6000</v>
      </c>
      <c r="D32" s="382">
        <v>10700</v>
      </c>
      <c r="E32" s="381">
        <f t="shared" si="0"/>
        <v>0.783</v>
      </c>
      <c r="F32" s="547"/>
    </row>
    <row r="33" ht="37.5" customHeight="1" spans="1:6">
      <c r="A33" s="514">
        <v>110</v>
      </c>
      <c r="B33" s="515" t="s">
        <v>60</v>
      </c>
      <c r="C33" s="382">
        <f>SUM(C34:C39)</f>
        <v>235822</v>
      </c>
      <c r="D33" s="382">
        <f>SUM(D34:D39)</f>
        <v>267300</v>
      </c>
      <c r="E33" s="381">
        <f t="shared" si="0"/>
        <v>0.133</v>
      </c>
      <c r="F33" s="547"/>
    </row>
    <row r="34" ht="37.5" customHeight="1" spans="1:6">
      <c r="A34" s="388">
        <v>11001</v>
      </c>
      <c r="B34" s="332" t="s">
        <v>61</v>
      </c>
      <c r="C34" s="380">
        <v>2939</v>
      </c>
      <c r="D34" s="380">
        <v>2939</v>
      </c>
      <c r="E34" s="381">
        <f t="shared" si="0"/>
        <v>0</v>
      </c>
      <c r="F34" s="547"/>
    </row>
    <row r="35" ht="37.5" customHeight="1" spans="1:6">
      <c r="A35" s="388"/>
      <c r="B35" s="332" t="s">
        <v>62</v>
      </c>
      <c r="C35" s="380">
        <v>200748</v>
      </c>
      <c r="D35" s="380">
        <v>146592</v>
      </c>
      <c r="E35" s="381">
        <f t="shared" si="0"/>
        <v>-0.27</v>
      </c>
      <c r="F35" s="547"/>
    </row>
    <row r="36" ht="37.5" customHeight="1" spans="1:6">
      <c r="A36" s="388">
        <v>11008</v>
      </c>
      <c r="B36" s="332" t="s">
        <v>63</v>
      </c>
      <c r="C36" s="380">
        <v>9885</v>
      </c>
      <c r="D36" s="380">
        <v>97669</v>
      </c>
      <c r="E36" s="381">
        <f t="shared" si="0"/>
        <v>8.881</v>
      </c>
      <c r="F36" s="547"/>
    </row>
    <row r="37" ht="37.5" customHeight="1" spans="1:6">
      <c r="A37" s="388">
        <v>11009</v>
      </c>
      <c r="B37" s="332" t="s">
        <v>64</v>
      </c>
      <c r="C37" s="380">
        <v>21463</v>
      </c>
      <c r="D37" s="380">
        <v>19500</v>
      </c>
      <c r="E37" s="381">
        <f t="shared" si="0"/>
        <v>-0.091</v>
      </c>
      <c r="F37" s="547"/>
    </row>
    <row r="38" s="538" customFormat="1" ht="37.5" customHeight="1" spans="1:6">
      <c r="A38" s="551">
        <v>11013</v>
      </c>
      <c r="B38" s="336" t="s">
        <v>65</v>
      </c>
      <c r="C38" s="380"/>
      <c r="D38" s="380"/>
      <c r="E38" s="381"/>
      <c r="F38" s="547"/>
    </row>
    <row r="39" s="538" customFormat="1" ht="37.5" customHeight="1" spans="1:6">
      <c r="A39" s="551">
        <v>11015</v>
      </c>
      <c r="B39" s="336" t="s">
        <v>66</v>
      </c>
      <c r="C39" s="380">
        <v>787</v>
      </c>
      <c r="D39" s="380">
        <v>600</v>
      </c>
      <c r="E39" s="381">
        <f t="shared" si="0"/>
        <v>-0.238</v>
      </c>
      <c r="F39" s="547"/>
    </row>
    <row r="40" ht="37.5" customHeight="1" spans="1:6">
      <c r="A40" s="552"/>
      <c r="B40" s="553" t="s">
        <v>67</v>
      </c>
      <c r="C40" s="382">
        <f>C31+C32+C33</f>
        <v>272928</v>
      </c>
      <c r="D40" s="382">
        <f>D31+D32+D33</f>
        <v>310000</v>
      </c>
      <c r="E40" s="381">
        <f t="shared" si="0"/>
        <v>0.136</v>
      </c>
      <c r="F40" s="547"/>
    </row>
    <row r="41" spans="3:4">
      <c r="C41" s="554"/>
      <c r="D41" s="554"/>
    </row>
    <row r="42" spans="4:4">
      <c r="D42" s="554"/>
    </row>
    <row r="43" spans="3:4">
      <c r="C43" s="554"/>
      <c r="D43" s="554"/>
    </row>
    <row r="44" spans="4:4">
      <c r="D44" s="554"/>
    </row>
    <row r="45" spans="3:4">
      <c r="C45" s="554"/>
      <c r="D45" s="554"/>
    </row>
    <row r="46" spans="3:4">
      <c r="C46" s="554"/>
      <c r="D46" s="554"/>
    </row>
    <row r="47" spans="4:4">
      <c r="D47" s="554"/>
    </row>
    <row r="48" spans="3:4">
      <c r="C48" s="554"/>
      <c r="D48" s="554"/>
    </row>
    <row r="49" spans="3:4">
      <c r="C49" s="554"/>
      <c r="D49" s="554"/>
    </row>
    <row r="50" spans="3:4">
      <c r="C50" s="554"/>
      <c r="D50" s="554"/>
    </row>
    <row r="51" spans="3:4">
      <c r="C51" s="554"/>
      <c r="D51" s="554"/>
    </row>
    <row r="52" spans="4:4">
      <c r="D52" s="554"/>
    </row>
    <row r="53" spans="3:4">
      <c r="C53" s="554"/>
      <c r="D53" s="554"/>
    </row>
  </sheetData>
  <autoFilter ref="A4:F40"/>
  <mergeCells count="1">
    <mergeCell ref="B2:E2"/>
  </mergeCells>
  <conditionalFormatting sqref="E3">
    <cfRule type="cellIs" dxfId="0" priority="41" stopIfTrue="1" operator="lessThanOrEqual">
      <formula>-1</formula>
    </cfRule>
  </conditionalFormatting>
  <conditionalFormatting sqref="B38:B40">
    <cfRule type="expression" dxfId="1" priority="10" stopIfTrue="1">
      <formula>"len($A:$A)=3"</formula>
    </cfRule>
    <cfRule type="expression" dxfId="2" priority="11" stopIfTrue="1">
      <formula>"len($A:$A)=3"</formula>
    </cfRule>
  </conditionalFormatting>
  <conditionalFormatting sqref="F5:F40">
    <cfRule type="cellIs" dxfId="3" priority="39" stopIfTrue="1" operator="lessThan">
      <formula>0</formula>
    </cfRule>
    <cfRule type="cellIs" dxfId="4" priority="40" stopIfTrue="1" operator="lessThan">
      <formula>0</formula>
    </cfRule>
  </conditionalFormatting>
  <conditionalFormatting sqref="C32:D40 A5:D30 A36:D36 A32:B37 B39:D40">
    <cfRule type="expression" dxfId="5" priority="4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1"/>
  <sheetViews>
    <sheetView showGridLines="0" showZeros="0" view="pageBreakPreview" zoomScaleNormal="115" zoomScaleSheetLayoutView="100" topLeftCell="A33" workbookViewId="0">
      <selection activeCell="F1" sqref="F$1:F$1048576"/>
    </sheetView>
  </sheetViews>
  <sheetFormatPr defaultColWidth="9" defaultRowHeight="14.25" outlineLevelCol="5"/>
  <cols>
    <col min="1" max="1" width="20.625" style="156" customWidth="1"/>
    <col min="2" max="2" width="50.75" style="156" customWidth="1"/>
    <col min="3" max="4" width="20.625" style="156" customWidth="1"/>
    <col min="5" max="5" width="20.625" style="343" customWidth="1"/>
    <col min="6" max="6" width="3.75" style="156" customWidth="1"/>
    <col min="7" max="16352" width="9" style="156"/>
    <col min="16353" max="16353" width="45.625" style="156"/>
    <col min="16354" max="16384" width="9" style="156"/>
  </cols>
  <sheetData>
    <row r="1" ht="45" customHeight="1" spans="1:6">
      <c r="A1" s="158"/>
      <c r="B1" s="344" t="s">
        <v>2508</v>
      </c>
      <c r="C1" s="344"/>
      <c r="D1" s="344"/>
      <c r="E1" s="344"/>
      <c r="F1" s="158"/>
    </row>
    <row r="2" s="341" customFormat="1" ht="20.1" customHeight="1" spans="1:6">
      <c r="A2" s="345"/>
      <c r="B2" s="346"/>
      <c r="C2" s="347"/>
      <c r="D2" s="346"/>
      <c r="E2" s="348" t="s">
        <v>2</v>
      </c>
      <c r="F2" s="345"/>
    </row>
    <row r="3" s="342" customFormat="1" ht="45" customHeight="1" spans="1:6">
      <c r="A3" s="349" t="s">
        <v>3</v>
      </c>
      <c r="B3" s="350" t="s">
        <v>4</v>
      </c>
      <c r="C3" s="272" t="s">
        <v>5</v>
      </c>
      <c r="D3" s="272" t="s">
        <v>6</v>
      </c>
      <c r="E3" s="272" t="s">
        <v>7</v>
      </c>
      <c r="F3" s="351"/>
    </row>
    <row r="4" s="342" customFormat="1" ht="36" customHeight="1" spans="1:6">
      <c r="A4" s="321" t="s">
        <v>2509</v>
      </c>
      <c r="B4" s="316" t="s">
        <v>2510</v>
      </c>
      <c r="C4" s="324"/>
      <c r="D4" s="324"/>
      <c r="E4" s="352"/>
      <c r="F4" s="353"/>
    </row>
    <row r="5" ht="36" customHeight="1" spans="1:6">
      <c r="A5" s="321" t="s">
        <v>2511</v>
      </c>
      <c r="B5" s="316" t="s">
        <v>2512</v>
      </c>
      <c r="C5" s="324"/>
      <c r="D5" s="324"/>
      <c r="E5" s="354"/>
      <c r="F5" s="353"/>
    </row>
    <row r="6" ht="36" customHeight="1" spans="1:6">
      <c r="A6" s="321" t="s">
        <v>2513</v>
      </c>
      <c r="B6" s="316" t="s">
        <v>2514</v>
      </c>
      <c r="C6" s="324"/>
      <c r="D6" s="324"/>
      <c r="E6" s="354"/>
      <c r="F6" s="353"/>
    </row>
    <row r="7" ht="36" customHeight="1" spans="1:6">
      <c r="A7" s="321" t="s">
        <v>2515</v>
      </c>
      <c r="B7" s="316" t="s">
        <v>2516</v>
      </c>
      <c r="C7" s="324"/>
      <c r="D7" s="324"/>
      <c r="E7" s="354"/>
      <c r="F7" s="353"/>
    </row>
    <row r="8" ht="36" customHeight="1" spans="1:6">
      <c r="A8" s="321" t="s">
        <v>2517</v>
      </c>
      <c r="B8" s="316" t="s">
        <v>2518</v>
      </c>
      <c r="C8" s="324"/>
      <c r="D8" s="324"/>
      <c r="E8" s="354"/>
      <c r="F8" s="353"/>
    </row>
    <row r="9" ht="36" customHeight="1" spans="1:6">
      <c r="A9" s="321" t="s">
        <v>2519</v>
      </c>
      <c r="B9" s="316" t="s">
        <v>2520</v>
      </c>
      <c r="C9" s="324"/>
      <c r="D9" s="324"/>
      <c r="E9" s="354"/>
      <c r="F9" s="353"/>
    </row>
    <row r="10" ht="36" customHeight="1" spans="1:6">
      <c r="A10" s="321" t="s">
        <v>2521</v>
      </c>
      <c r="B10" s="316" t="s">
        <v>2522</v>
      </c>
      <c r="C10" s="324">
        <v>6929</v>
      </c>
      <c r="D10" s="324">
        <v>6500</v>
      </c>
      <c r="E10" s="354">
        <f>D10/C10-1</f>
        <v>-0.062</v>
      </c>
      <c r="F10" s="353"/>
    </row>
    <row r="11" ht="36" customHeight="1" spans="1:6">
      <c r="A11" s="321" t="s">
        <v>2523</v>
      </c>
      <c r="B11" s="320" t="s">
        <v>2524</v>
      </c>
      <c r="C11" s="322">
        <v>6929</v>
      </c>
      <c r="D11" s="322">
        <v>6500</v>
      </c>
      <c r="E11" s="354">
        <f>D11/C11-1</f>
        <v>-0.062</v>
      </c>
      <c r="F11" s="353"/>
    </row>
    <row r="12" ht="36" customHeight="1" spans="1:6">
      <c r="A12" s="321" t="s">
        <v>2525</v>
      </c>
      <c r="B12" s="320" t="s">
        <v>2526</v>
      </c>
      <c r="C12" s="322"/>
      <c r="D12" s="322"/>
      <c r="E12" s="381"/>
      <c r="F12" s="353"/>
    </row>
    <row r="13" ht="36" customHeight="1" spans="1:6">
      <c r="A13" s="321" t="s">
        <v>2527</v>
      </c>
      <c r="B13" s="320" t="s">
        <v>2528</v>
      </c>
      <c r="C13" s="322"/>
      <c r="D13" s="322"/>
      <c r="E13" s="381"/>
      <c r="F13" s="353"/>
    </row>
    <row r="14" ht="36" customHeight="1" spans="1:6">
      <c r="A14" s="321" t="s">
        <v>2529</v>
      </c>
      <c r="B14" s="320" t="s">
        <v>2530</v>
      </c>
      <c r="C14" s="322"/>
      <c r="D14" s="322"/>
      <c r="E14" s="381"/>
      <c r="F14" s="353"/>
    </row>
    <row r="15" ht="36" customHeight="1" spans="1:6">
      <c r="A15" s="321" t="s">
        <v>2531</v>
      </c>
      <c r="B15" s="320" t="s">
        <v>2532</v>
      </c>
      <c r="C15" s="322"/>
      <c r="D15" s="322"/>
      <c r="E15" s="381"/>
      <c r="F15" s="353"/>
    </row>
    <row r="16" ht="36" customHeight="1" spans="1:6">
      <c r="A16" s="355" t="s">
        <v>2533</v>
      </c>
      <c r="B16" s="356" t="s">
        <v>2534</v>
      </c>
      <c r="C16" s="324"/>
      <c r="D16" s="324"/>
      <c r="E16" s="354"/>
      <c r="F16" s="353"/>
    </row>
    <row r="17" ht="36" customHeight="1" spans="1:6">
      <c r="A17" s="355" t="s">
        <v>2535</v>
      </c>
      <c r="B17" s="356" t="s">
        <v>2536</v>
      </c>
      <c r="C17" s="324"/>
      <c r="D17" s="324"/>
      <c r="E17" s="354"/>
      <c r="F17" s="353"/>
    </row>
    <row r="18" ht="36" customHeight="1" spans="1:6">
      <c r="A18" s="355" t="s">
        <v>2537</v>
      </c>
      <c r="B18" s="201" t="s">
        <v>2538</v>
      </c>
      <c r="C18" s="322"/>
      <c r="D18" s="322"/>
      <c r="E18" s="381"/>
      <c r="F18" s="353"/>
    </row>
    <row r="19" ht="36" customHeight="1" spans="1:6">
      <c r="A19" s="355" t="s">
        <v>2539</v>
      </c>
      <c r="B19" s="201" t="s">
        <v>2540</v>
      </c>
      <c r="C19" s="322"/>
      <c r="D19" s="322"/>
      <c r="E19" s="381"/>
      <c r="F19" s="353"/>
    </row>
    <row r="20" ht="36" customHeight="1" spans="1:6">
      <c r="A20" s="355" t="s">
        <v>2541</v>
      </c>
      <c r="B20" s="356" t="s">
        <v>2542</v>
      </c>
      <c r="C20" s="324">
        <v>347</v>
      </c>
      <c r="D20" s="324">
        <v>520</v>
      </c>
      <c r="E20" s="354">
        <f>D20/C20-1</f>
        <v>0.499</v>
      </c>
      <c r="F20" s="353"/>
    </row>
    <row r="21" ht="36" customHeight="1" spans="1:6">
      <c r="A21" s="355" t="s">
        <v>2543</v>
      </c>
      <c r="B21" s="356" t="s">
        <v>2544</v>
      </c>
      <c r="C21" s="324"/>
      <c r="D21" s="324"/>
      <c r="E21" s="354"/>
      <c r="F21" s="353"/>
    </row>
    <row r="22" ht="36" customHeight="1" spans="1:6">
      <c r="A22" s="355" t="s">
        <v>2545</v>
      </c>
      <c r="B22" s="356" t="s">
        <v>2546</v>
      </c>
      <c r="C22" s="324"/>
      <c r="D22" s="324"/>
      <c r="E22" s="354"/>
      <c r="F22" s="353"/>
    </row>
    <row r="23" ht="36" customHeight="1" spans="1:6">
      <c r="A23" s="321" t="s">
        <v>2547</v>
      </c>
      <c r="B23" s="316" t="s">
        <v>2548</v>
      </c>
      <c r="C23" s="324"/>
      <c r="D23" s="324"/>
      <c r="E23" s="354"/>
      <c r="F23" s="353"/>
    </row>
    <row r="24" ht="36" customHeight="1" spans="1:6">
      <c r="A24" s="321" t="s">
        <v>2549</v>
      </c>
      <c r="B24" s="316" t="s">
        <v>2550</v>
      </c>
      <c r="C24" s="324">
        <v>80</v>
      </c>
      <c r="D24" s="324">
        <v>60</v>
      </c>
      <c r="E24" s="354">
        <f>D24/C24-1</f>
        <v>-0.25</v>
      </c>
      <c r="F24" s="353"/>
    </row>
    <row r="25" ht="36" customHeight="1" spans="1:6">
      <c r="A25" s="321" t="s">
        <v>2551</v>
      </c>
      <c r="B25" s="316" t="s">
        <v>2552</v>
      </c>
      <c r="C25" s="324"/>
      <c r="D25" s="324"/>
      <c r="E25" s="354"/>
      <c r="F25" s="353"/>
    </row>
    <row r="26" ht="36" customHeight="1" spans="1:6">
      <c r="A26" s="321" t="s">
        <v>2553</v>
      </c>
      <c r="B26" s="316" t="s">
        <v>2554</v>
      </c>
      <c r="C26" s="324"/>
      <c r="D26" s="324"/>
      <c r="E26" s="354"/>
      <c r="F26" s="353"/>
    </row>
    <row r="27" ht="36" customHeight="1" spans="1:6">
      <c r="A27" s="321" t="s">
        <v>2555</v>
      </c>
      <c r="B27" s="316" t="s">
        <v>2556</v>
      </c>
      <c r="C27" s="324">
        <v>1078</v>
      </c>
      <c r="D27" s="324"/>
      <c r="E27" s="354">
        <f>D27/C27-1</f>
        <v>-1</v>
      </c>
      <c r="F27" s="353"/>
    </row>
    <row r="28" ht="36" customHeight="1" spans="1:6">
      <c r="A28" s="321"/>
      <c r="B28" s="320"/>
      <c r="C28" s="322"/>
      <c r="D28" s="322"/>
      <c r="E28" s="381"/>
      <c r="F28" s="353"/>
    </row>
    <row r="29" ht="36" customHeight="1" spans="1:6">
      <c r="A29" s="327"/>
      <c r="B29" s="328" t="s">
        <v>2557</v>
      </c>
      <c r="C29" s="324">
        <f>C10+C20+C24+C27</f>
        <v>8434</v>
      </c>
      <c r="D29" s="324">
        <f>D10+D20+D24+D27</f>
        <v>7080</v>
      </c>
      <c r="E29" s="354">
        <f>D29/C29-1</f>
        <v>-0.161</v>
      </c>
      <c r="F29" s="353"/>
    </row>
    <row r="30" ht="36" customHeight="1" spans="1:6">
      <c r="A30" s="357">
        <v>105</v>
      </c>
      <c r="B30" s="358" t="s">
        <v>2558</v>
      </c>
      <c r="C30" s="372">
        <v>91310</v>
      </c>
      <c r="D30" s="382">
        <v>50000</v>
      </c>
      <c r="E30" s="354">
        <f>D30/C30-1</f>
        <v>-0.452</v>
      </c>
      <c r="F30" s="353"/>
    </row>
    <row r="31" ht="36" customHeight="1" spans="1:6">
      <c r="A31" s="385">
        <v>110</v>
      </c>
      <c r="B31" s="386" t="s">
        <v>60</v>
      </c>
      <c r="C31" s="372">
        <v>3274</v>
      </c>
      <c r="D31" s="372">
        <v>36274</v>
      </c>
      <c r="E31" s="354">
        <f>D31/C31-1</f>
        <v>10.079</v>
      </c>
      <c r="F31" s="353"/>
    </row>
    <row r="32" ht="36" customHeight="1" spans="1:6">
      <c r="A32" s="385">
        <v>11004</v>
      </c>
      <c r="B32" s="387" t="s">
        <v>2559</v>
      </c>
      <c r="C32" s="372">
        <v>2045</v>
      </c>
      <c r="D32" s="372">
        <v>4646</v>
      </c>
      <c r="E32" s="354">
        <f>D32/C32-1</f>
        <v>1.272</v>
      </c>
      <c r="F32" s="353"/>
    </row>
    <row r="33" ht="36" customHeight="1" spans="1:6">
      <c r="A33" s="388">
        <v>1100402</v>
      </c>
      <c r="B33" s="389" t="s">
        <v>2560</v>
      </c>
      <c r="C33" s="379">
        <v>2045</v>
      </c>
      <c r="D33" s="380">
        <v>4646</v>
      </c>
      <c r="E33" s="354">
        <f>D33/C33-1</f>
        <v>1.272</v>
      </c>
      <c r="F33" s="353"/>
    </row>
    <row r="34" ht="36" customHeight="1" spans="1:6">
      <c r="A34" s="388">
        <v>1100403</v>
      </c>
      <c r="B34" s="390" t="s">
        <v>2561</v>
      </c>
      <c r="C34" s="379"/>
      <c r="D34" s="380"/>
      <c r="E34" s="391"/>
      <c r="F34" s="353"/>
    </row>
    <row r="35" ht="36" customHeight="1" spans="1:6">
      <c r="A35" s="388">
        <v>11008</v>
      </c>
      <c r="B35" s="389" t="s">
        <v>63</v>
      </c>
      <c r="C35" s="379">
        <v>304</v>
      </c>
      <c r="D35" s="380">
        <v>28110</v>
      </c>
      <c r="E35" s="354">
        <f>D35/C35-1</f>
        <v>91.467</v>
      </c>
      <c r="F35" s="353"/>
    </row>
    <row r="36" ht="36" customHeight="1" spans="1:6">
      <c r="A36" s="388">
        <v>11009</v>
      </c>
      <c r="B36" s="389" t="s">
        <v>64</v>
      </c>
      <c r="C36" s="379">
        <v>0</v>
      </c>
      <c r="D36" s="380"/>
      <c r="E36" s="391"/>
      <c r="F36" s="353"/>
    </row>
    <row r="37" ht="36" customHeight="1" spans="1:6">
      <c r="A37" s="388">
        <v>11009</v>
      </c>
      <c r="B37" s="389" t="s">
        <v>64</v>
      </c>
      <c r="C37" s="379">
        <v>925</v>
      </c>
      <c r="D37" s="380">
        <v>3518</v>
      </c>
      <c r="E37" s="354">
        <f>D37/C37-1</f>
        <v>2.803</v>
      </c>
      <c r="F37" s="353"/>
    </row>
    <row r="38" ht="36" customHeight="1" spans="1:6">
      <c r="A38" s="367"/>
      <c r="B38" s="368" t="s">
        <v>67</v>
      </c>
      <c r="C38" s="372">
        <f>C29+C30+C31</f>
        <v>103018</v>
      </c>
      <c r="D38" s="372">
        <f>D29+D30+D31</f>
        <v>93354</v>
      </c>
      <c r="E38" s="354">
        <f>D38/C38-1</f>
        <v>-0.094</v>
      </c>
      <c r="F38" s="353"/>
    </row>
    <row r="39" spans="3:4">
      <c r="C39" s="392"/>
      <c r="D39" s="392"/>
    </row>
    <row r="41" spans="3:4">
      <c r="C41" s="392"/>
      <c r="D41" s="392"/>
    </row>
    <row r="43" spans="3:4">
      <c r="C43" s="392"/>
      <c r="D43" s="392"/>
    </row>
    <row r="44" spans="3:4">
      <c r="C44" s="392"/>
      <c r="D44" s="392"/>
    </row>
    <row r="46" spans="3:4">
      <c r="C46" s="392"/>
      <c r="D46" s="392"/>
    </row>
    <row r="47" spans="3:4">
      <c r="C47" s="392"/>
      <c r="D47" s="392"/>
    </row>
    <row r="48" spans="3:4">
      <c r="C48" s="392"/>
      <c r="D48" s="392"/>
    </row>
    <row r="49" spans="3:4">
      <c r="C49" s="392"/>
      <c r="D49" s="392"/>
    </row>
    <row r="51" spans="3:4">
      <c r="C51" s="392"/>
      <c r="D51" s="392"/>
    </row>
  </sheetData>
  <autoFilter ref="A3:F38"/>
  <mergeCells count="1">
    <mergeCell ref="B1:E1"/>
  </mergeCells>
  <conditionalFormatting sqref="C30:D35 B30:B34">
    <cfRule type="expression" dxfId="24"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282"/>
  <sheetViews>
    <sheetView showGridLines="0" showZeros="0" view="pageBreakPreview" zoomScaleNormal="115" zoomScaleSheetLayoutView="100" workbookViewId="0">
      <pane ySplit="3" topLeftCell="A202" activePane="bottomLeft" state="frozen"/>
      <selection/>
      <selection pane="bottomLeft" activeCell="B202" sqref="B202"/>
    </sheetView>
  </sheetViews>
  <sheetFormatPr defaultColWidth="9" defaultRowHeight="14.25" outlineLevelCol="6"/>
  <cols>
    <col min="1" max="1" width="21.5" style="303" customWidth="1"/>
    <col min="2" max="2" width="50.75" style="303" customWidth="1"/>
    <col min="3" max="4" width="20.625" style="303" customWidth="1"/>
    <col min="5" max="5" width="20.625" style="369" customWidth="1"/>
    <col min="6" max="6" width="3.75" style="305" customWidth="1"/>
    <col min="7" max="7" width="9" style="303"/>
    <col min="8" max="8" width="9" style="303" customWidth="1"/>
    <col min="9" max="9" width="9" style="303"/>
    <col min="10" max="10" width="9" style="303" customWidth="1"/>
    <col min="11" max="16384" width="9" style="303"/>
  </cols>
  <sheetData>
    <row r="1" ht="45" customHeight="1" spans="2:5">
      <c r="B1" s="304" t="s">
        <v>2562</v>
      </c>
      <c r="C1" s="304"/>
      <c r="D1" s="304"/>
      <c r="E1" s="304"/>
    </row>
    <row r="2" s="306" customFormat="1" ht="20.1" customHeight="1" spans="2:6">
      <c r="B2" s="307"/>
      <c r="C2" s="307"/>
      <c r="D2" s="307"/>
      <c r="E2" s="308" t="s">
        <v>2</v>
      </c>
      <c r="F2" s="309"/>
    </row>
    <row r="3" s="314" customFormat="1" ht="45" customHeight="1" spans="1:6">
      <c r="A3" s="310" t="s">
        <v>3</v>
      </c>
      <c r="B3" s="311" t="s">
        <v>4</v>
      </c>
      <c r="C3" s="312" t="s">
        <v>5</v>
      </c>
      <c r="D3" s="312" t="s">
        <v>6</v>
      </c>
      <c r="E3" s="312" t="s">
        <v>7</v>
      </c>
      <c r="F3" s="313"/>
    </row>
    <row r="4" ht="38.1" customHeight="1" spans="1:6">
      <c r="A4" s="315" t="s">
        <v>81</v>
      </c>
      <c r="B4" s="316" t="s">
        <v>2563</v>
      </c>
      <c r="C4" s="324"/>
      <c r="D4" s="324">
        <v>90</v>
      </c>
      <c r="E4" s="352"/>
      <c r="F4" s="319"/>
    </row>
    <row r="5" ht="38.1" customHeight="1" spans="1:6">
      <c r="A5" s="321" t="s">
        <v>2564</v>
      </c>
      <c r="B5" s="320" t="s">
        <v>2565</v>
      </c>
      <c r="C5" s="322"/>
      <c r="D5" s="322">
        <v>20</v>
      </c>
      <c r="E5" s="370"/>
      <c r="F5" s="319"/>
    </row>
    <row r="6" ht="38.1" customHeight="1" spans="1:6">
      <c r="A6" s="321" t="s">
        <v>2566</v>
      </c>
      <c r="B6" s="320" t="s">
        <v>2567</v>
      </c>
      <c r="C6" s="322"/>
      <c r="D6" s="322"/>
      <c r="E6" s="370" t="str">
        <f t="shared" ref="E6:E68" si="0">IF(C6&gt;0,D6/C6-1,IF(C6&lt;0,-(D6/C6-1),""))</f>
        <v/>
      </c>
      <c r="F6" s="319"/>
    </row>
    <row r="7" ht="38.1" customHeight="1" spans="1:6">
      <c r="A7" s="321" t="s">
        <v>2568</v>
      </c>
      <c r="B7" s="320" t="s">
        <v>2569</v>
      </c>
      <c r="C7" s="322"/>
      <c r="D7" s="322">
        <v>15</v>
      </c>
      <c r="E7" s="370" t="str">
        <f t="shared" si="0"/>
        <v/>
      </c>
      <c r="F7" s="319"/>
    </row>
    <row r="8" ht="38.1" customHeight="1" spans="1:6">
      <c r="A8" s="321" t="s">
        <v>2570</v>
      </c>
      <c r="B8" s="320" t="s">
        <v>2571</v>
      </c>
      <c r="C8" s="322"/>
      <c r="D8" s="322"/>
      <c r="E8" s="370" t="str">
        <f t="shared" si="0"/>
        <v/>
      </c>
      <c r="F8" s="319"/>
    </row>
    <row r="9" s="299" customFormat="1" ht="38.1" customHeight="1" spans="1:7">
      <c r="A9" s="321" t="s">
        <v>2572</v>
      </c>
      <c r="B9" s="320" t="s">
        <v>2573</v>
      </c>
      <c r="C9" s="322"/>
      <c r="D9" s="322"/>
      <c r="E9" s="370" t="str">
        <f t="shared" si="0"/>
        <v/>
      </c>
      <c r="F9" s="319"/>
      <c r="G9" s="303"/>
    </row>
    <row r="10" ht="38.1" customHeight="1" spans="1:6">
      <c r="A10" s="321" t="s">
        <v>2574</v>
      </c>
      <c r="B10" s="320" t="s">
        <v>2575</v>
      </c>
      <c r="C10" s="322"/>
      <c r="D10" s="322">
        <v>5</v>
      </c>
      <c r="E10" s="370" t="str">
        <f t="shared" si="0"/>
        <v/>
      </c>
      <c r="F10" s="319"/>
    </row>
    <row r="11" ht="38.1" customHeight="1" spans="1:6">
      <c r="A11" s="321" t="s">
        <v>2576</v>
      </c>
      <c r="B11" s="320" t="s">
        <v>2577</v>
      </c>
      <c r="C11" s="322"/>
      <c r="D11" s="322">
        <v>70</v>
      </c>
      <c r="E11" s="370"/>
      <c r="F11" s="319"/>
    </row>
    <row r="12" s="299" customFormat="1" ht="38.1" customHeight="1" spans="1:7">
      <c r="A12" s="321" t="s">
        <v>2578</v>
      </c>
      <c r="B12" s="320" t="s">
        <v>2579</v>
      </c>
      <c r="C12" s="322"/>
      <c r="D12" s="322"/>
      <c r="E12" s="370" t="str">
        <f t="shared" si="0"/>
        <v/>
      </c>
      <c r="F12" s="319"/>
      <c r="G12" s="303"/>
    </row>
    <row r="13" ht="38.1" customHeight="1" spans="1:6">
      <c r="A13" s="321" t="s">
        <v>2580</v>
      </c>
      <c r="B13" s="320" t="s">
        <v>2581</v>
      </c>
      <c r="C13" s="322"/>
      <c r="D13" s="322"/>
      <c r="E13" s="370" t="str">
        <f t="shared" si="0"/>
        <v/>
      </c>
      <c r="F13" s="319"/>
    </row>
    <row r="14" s="299" customFormat="1" ht="38.1" customHeight="1" spans="1:7">
      <c r="A14" s="321" t="s">
        <v>2582</v>
      </c>
      <c r="B14" s="320" t="s">
        <v>2583</v>
      </c>
      <c r="C14" s="322"/>
      <c r="D14" s="322"/>
      <c r="E14" s="370" t="str">
        <f t="shared" si="0"/>
        <v/>
      </c>
      <c r="F14" s="319"/>
      <c r="G14" s="303"/>
    </row>
    <row r="15" ht="38.1" customHeight="1" spans="1:6">
      <c r="A15" s="321" t="s">
        <v>2584</v>
      </c>
      <c r="B15" s="320" t="s">
        <v>2585</v>
      </c>
      <c r="C15" s="322"/>
      <c r="D15" s="322">
        <v>70</v>
      </c>
      <c r="E15" s="370" t="str">
        <f t="shared" si="0"/>
        <v/>
      </c>
      <c r="F15" s="319"/>
    </row>
    <row r="16" ht="38.1" customHeight="1" spans="1:6">
      <c r="A16" s="321" t="s">
        <v>2586</v>
      </c>
      <c r="B16" s="320" t="s">
        <v>2587</v>
      </c>
      <c r="C16" s="322"/>
      <c r="D16" s="322"/>
      <c r="E16" s="370" t="str">
        <f t="shared" si="0"/>
        <v/>
      </c>
      <c r="F16" s="319"/>
    </row>
    <row r="17" s="299" customFormat="1" ht="38.1" customHeight="1" spans="1:7">
      <c r="A17" s="321" t="s">
        <v>2588</v>
      </c>
      <c r="B17" s="320" t="s">
        <v>2589</v>
      </c>
      <c r="C17" s="322"/>
      <c r="D17" s="322"/>
      <c r="E17" s="370" t="str">
        <f t="shared" si="0"/>
        <v/>
      </c>
      <c r="F17" s="319"/>
      <c r="G17" s="303"/>
    </row>
    <row r="18" s="299" customFormat="1" ht="38.1" customHeight="1" spans="1:7">
      <c r="A18" s="321" t="s">
        <v>2590</v>
      </c>
      <c r="B18" s="320" t="s">
        <v>2591</v>
      </c>
      <c r="C18" s="322"/>
      <c r="D18" s="322"/>
      <c r="E18" s="370" t="str">
        <f t="shared" si="0"/>
        <v/>
      </c>
      <c r="F18" s="319"/>
      <c r="G18" s="303"/>
    </row>
    <row r="19" s="299" customFormat="1" ht="38.1" customHeight="1" spans="1:7">
      <c r="A19" s="321" t="s">
        <v>2592</v>
      </c>
      <c r="B19" s="320" t="s">
        <v>2593</v>
      </c>
      <c r="C19" s="322"/>
      <c r="D19" s="322"/>
      <c r="E19" s="370" t="str">
        <f t="shared" si="0"/>
        <v/>
      </c>
      <c r="F19" s="319"/>
      <c r="G19" s="303"/>
    </row>
    <row r="20" ht="38.1" customHeight="1" spans="1:6">
      <c r="A20" s="315" t="s">
        <v>83</v>
      </c>
      <c r="B20" s="316" t="s">
        <v>2594</v>
      </c>
      <c r="C20" s="324">
        <v>33</v>
      </c>
      <c r="D20" s="324">
        <v>50</v>
      </c>
      <c r="E20" s="370">
        <f t="shared" si="0"/>
        <v>0.515</v>
      </c>
      <c r="F20" s="319"/>
    </row>
    <row r="21" ht="38.1" customHeight="1" spans="1:6">
      <c r="A21" s="321" t="s">
        <v>2595</v>
      </c>
      <c r="B21" s="320" t="s">
        <v>2596</v>
      </c>
      <c r="C21" s="322">
        <v>33</v>
      </c>
      <c r="D21" s="322">
        <v>50</v>
      </c>
      <c r="E21" s="370">
        <f t="shared" si="0"/>
        <v>0.515</v>
      </c>
      <c r="F21" s="319"/>
    </row>
    <row r="22" ht="38.1" customHeight="1" spans="1:6">
      <c r="A22" s="321" t="s">
        <v>2597</v>
      </c>
      <c r="B22" s="320" t="s">
        <v>2598</v>
      </c>
      <c r="C22" s="322">
        <v>33</v>
      </c>
      <c r="D22" s="322">
        <v>50</v>
      </c>
      <c r="E22" s="370">
        <f t="shared" si="0"/>
        <v>0.515</v>
      </c>
      <c r="F22" s="319"/>
    </row>
    <row r="23" ht="38.1" customHeight="1" spans="1:6">
      <c r="A23" s="321" t="s">
        <v>2599</v>
      </c>
      <c r="B23" s="320" t="s">
        <v>2600</v>
      </c>
      <c r="C23" s="322"/>
      <c r="D23" s="322"/>
      <c r="E23" s="370" t="str">
        <f t="shared" si="0"/>
        <v/>
      </c>
      <c r="F23" s="319"/>
    </row>
    <row r="24" ht="38.1" customHeight="1" spans="1:6">
      <c r="A24" s="321" t="s">
        <v>2601</v>
      </c>
      <c r="B24" s="320" t="s">
        <v>2602</v>
      </c>
      <c r="C24" s="322"/>
      <c r="D24" s="322"/>
      <c r="E24" s="370" t="str">
        <f t="shared" si="0"/>
        <v/>
      </c>
      <c r="F24" s="319"/>
    </row>
    <row r="25" ht="38.1" customHeight="1" spans="1:6">
      <c r="A25" s="321" t="s">
        <v>2603</v>
      </c>
      <c r="B25" s="320" t="s">
        <v>2604</v>
      </c>
      <c r="C25" s="322"/>
      <c r="D25" s="322"/>
      <c r="E25" s="370"/>
      <c r="F25" s="319"/>
    </row>
    <row r="26" s="299" customFormat="1" ht="38.1" customHeight="1" spans="1:7">
      <c r="A26" s="321" t="s">
        <v>2605</v>
      </c>
      <c r="B26" s="320" t="s">
        <v>2598</v>
      </c>
      <c r="C26" s="322"/>
      <c r="D26" s="322"/>
      <c r="E26" s="370" t="str">
        <f t="shared" si="0"/>
        <v/>
      </c>
      <c r="F26" s="319"/>
      <c r="G26" s="303"/>
    </row>
    <row r="27" ht="38.1" customHeight="1" spans="1:6">
      <c r="A27" s="321" t="s">
        <v>2606</v>
      </c>
      <c r="B27" s="320" t="s">
        <v>2600</v>
      </c>
      <c r="C27" s="322"/>
      <c r="D27" s="322"/>
      <c r="E27" s="370" t="str">
        <f t="shared" si="0"/>
        <v/>
      </c>
      <c r="F27" s="319"/>
    </row>
    <row r="28" ht="38.1" customHeight="1" spans="1:6">
      <c r="A28" s="321" t="s">
        <v>2607</v>
      </c>
      <c r="B28" s="320" t="s">
        <v>2608</v>
      </c>
      <c r="C28" s="322"/>
      <c r="D28" s="322"/>
      <c r="E28" s="370" t="str">
        <f t="shared" si="0"/>
        <v/>
      </c>
      <c r="F28" s="319"/>
    </row>
    <row r="29" s="298" customFormat="1" ht="38.1" customHeight="1" spans="1:7">
      <c r="A29" s="321" t="s">
        <v>2609</v>
      </c>
      <c r="B29" s="320" t="s">
        <v>2610</v>
      </c>
      <c r="C29" s="322"/>
      <c r="D29" s="322"/>
      <c r="E29" s="370"/>
      <c r="F29" s="319"/>
      <c r="G29" s="303"/>
    </row>
    <row r="30" s="299" customFormat="1" ht="38.1" customHeight="1" spans="1:7">
      <c r="A30" s="321" t="s">
        <v>2611</v>
      </c>
      <c r="B30" s="320" t="s">
        <v>2600</v>
      </c>
      <c r="C30" s="322"/>
      <c r="D30" s="322"/>
      <c r="E30" s="370" t="str">
        <f t="shared" si="0"/>
        <v/>
      </c>
      <c r="F30" s="319"/>
      <c r="G30" s="303"/>
    </row>
    <row r="31" s="299" customFormat="1" ht="38.1" customHeight="1" spans="1:7">
      <c r="A31" s="321" t="s">
        <v>2612</v>
      </c>
      <c r="B31" s="320" t="s">
        <v>2613</v>
      </c>
      <c r="C31" s="322"/>
      <c r="D31" s="322"/>
      <c r="E31" s="370" t="str">
        <f t="shared" si="0"/>
        <v/>
      </c>
      <c r="F31" s="319"/>
      <c r="G31" s="303"/>
    </row>
    <row r="32" ht="38.1" customHeight="1" spans="1:6">
      <c r="A32" s="315" t="s">
        <v>87</v>
      </c>
      <c r="B32" s="316" t="s">
        <v>2614</v>
      </c>
      <c r="C32" s="324"/>
      <c r="D32" s="324"/>
      <c r="E32" s="352"/>
      <c r="F32" s="319"/>
    </row>
    <row r="33" ht="38.1" customHeight="1" spans="1:6">
      <c r="A33" s="321" t="s">
        <v>2615</v>
      </c>
      <c r="B33" s="320" t="s">
        <v>2616</v>
      </c>
      <c r="C33" s="322"/>
      <c r="D33" s="322"/>
      <c r="E33" s="370"/>
      <c r="F33" s="319"/>
    </row>
    <row r="34" s="299" customFormat="1" ht="38.1" customHeight="1" spans="1:7">
      <c r="A34" s="321">
        <v>2116001</v>
      </c>
      <c r="B34" s="320" t="s">
        <v>2617</v>
      </c>
      <c r="C34" s="322"/>
      <c r="D34" s="322"/>
      <c r="E34" s="370" t="str">
        <f t="shared" si="0"/>
        <v/>
      </c>
      <c r="F34" s="319"/>
      <c r="G34" s="303"/>
    </row>
    <row r="35" s="299" customFormat="1" ht="38.1" customHeight="1" spans="1:7">
      <c r="A35" s="321">
        <v>2116002</v>
      </c>
      <c r="B35" s="320" t="s">
        <v>2618</v>
      </c>
      <c r="C35" s="322"/>
      <c r="D35" s="322"/>
      <c r="E35" s="370" t="str">
        <f t="shared" si="0"/>
        <v/>
      </c>
      <c r="F35" s="319"/>
      <c r="G35" s="303"/>
    </row>
    <row r="36" s="299" customFormat="1" ht="38.1" customHeight="1" spans="1:7">
      <c r="A36" s="321">
        <v>2116003</v>
      </c>
      <c r="B36" s="320" t="s">
        <v>2619</v>
      </c>
      <c r="C36" s="322"/>
      <c r="D36" s="322"/>
      <c r="E36" s="370" t="str">
        <f t="shared" si="0"/>
        <v/>
      </c>
      <c r="F36" s="319"/>
      <c r="G36" s="303"/>
    </row>
    <row r="37" s="298" customFormat="1" ht="38.1" customHeight="1" spans="1:7">
      <c r="A37" s="321">
        <v>2116099</v>
      </c>
      <c r="B37" s="320" t="s">
        <v>2620</v>
      </c>
      <c r="C37" s="322"/>
      <c r="D37" s="322"/>
      <c r="E37" s="370" t="str">
        <f t="shared" si="0"/>
        <v/>
      </c>
      <c r="F37" s="319"/>
      <c r="G37" s="303"/>
    </row>
    <row r="38" s="299" customFormat="1" ht="38.1" customHeight="1" spans="1:7">
      <c r="A38" s="321">
        <v>21161</v>
      </c>
      <c r="B38" s="320" t="s">
        <v>2621</v>
      </c>
      <c r="C38" s="322"/>
      <c r="D38" s="322"/>
      <c r="E38" s="370" t="str">
        <f t="shared" si="0"/>
        <v/>
      </c>
      <c r="F38" s="319"/>
      <c r="G38" s="303"/>
    </row>
    <row r="39" ht="38.1" customHeight="1" spans="1:6">
      <c r="A39" s="321">
        <v>2116101</v>
      </c>
      <c r="B39" s="320" t="s">
        <v>2622</v>
      </c>
      <c r="C39" s="322"/>
      <c r="D39" s="322"/>
      <c r="E39" s="370" t="str">
        <f t="shared" si="0"/>
        <v/>
      </c>
      <c r="F39" s="319"/>
    </row>
    <row r="40" ht="38.1" customHeight="1" spans="1:6">
      <c r="A40" s="321">
        <v>2116102</v>
      </c>
      <c r="B40" s="320" t="s">
        <v>2623</v>
      </c>
      <c r="C40" s="322"/>
      <c r="D40" s="322"/>
      <c r="E40" s="370" t="str">
        <f t="shared" si="0"/>
        <v/>
      </c>
      <c r="F40" s="319"/>
    </row>
    <row r="41" ht="38.1" customHeight="1" spans="1:6">
      <c r="A41" s="321">
        <v>2116103</v>
      </c>
      <c r="B41" s="320" t="s">
        <v>2624</v>
      </c>
      <c r="C41" s="322"/>
      <c r="D41" s="322"/>
      <c r="E41" s="370" t="str">
        <f t="shared" si="0"/>
        <v/>
      </c>
      <c r="F41" s="319"/>
    </row>
    <row r="42" ht="38.1" customHeight="1" spans="1:6">
      <c r="A42" s="321">
        <v>2116104</v>
      </c>
      <c r="B42" s="320" t="s">
        <v>2625</v>
      </c>
      <c r="C42" s="322"/>
      <c r="D42" s="322"/>
      <c r="E42" s="370" t="str">
        <f t="shared" si="0"/>
        <v/>
      </c>
      <c r="F42" s="319"/>
    </row>
    <row r="43" ht="38.1" customHeight="1" spans="1:6">
      <c r="A43" s="315" t="s">
        <v>89</v>
      </c>
      <c r="B43" s="316" t="s">
        <v>2626</v>
      </c>
      <c r="C43" s="324">
        <v>1680</v>
      </c>
      <c r="D43" s="324">
        <v>5374</v>
      </c>
      <c r="E43" s="370">
        <f t="shared" si="0"/>
        <v>2.199</v>
      </c>
      <c r="F43" s="319"/>
    </row>
    <row r="44" ht="38.1" customHeight="1" spans="1:6">
      <c r="A44" s="321" t="s">
        <v>2627</v>
      </c>
      <c r="B44" s="320" t="s">
        <v>2628</v>
      </c>
      <c r="C44" s="322">
        <v>1680</v>
      </c>
      <c r="D44" s="322">
        <v>5064</v>
      </c>
      <c r="E44" s="370">
        <f t="shared" si="0"/>
        <v>2.014</v>
      </c>
      <c r="F44" s="319"/>
    </row>
    <row r="45" ht="38.1" customHeight="1" spans="1:6">
      <c r="A45" s="321" t="s">
        <v>2629</v>
      </c>
      <c r="B45" s="320" t="s">
        <v>2630</v>
      </c>
      <c r="C45" s="322"/>
      <c r="D45" s="322">
        <v>1500</v>
      </c>
      <c r="E45" s="370" t="str">
        <f t="shared" si="0"/>
        <v/>
      </c>
      <c r="F45" s="319"/>
    </row>
    <row r="46" ht="38.1" customHeight="1" spans="1:6">
      <c r="A46" s="321" t="s">
        <v>2631</v>
      </c>
      <c r="B46" s="320" t="s">
        <v>2632</v>
      </c>
      <c r="C46" s="322"/>
      <c r="D46" s="322"/>
      <c r="E46" s="370" t="str">
        <f t="shared" si="0"/>
        <v/>
      </c>
      <c r="F46" s="319"/>
    </row>
    <row r="47" ht="38.1" customHeight="1" spans="1:6">
      <c r="A47" s="321" t="s">
        <v>2633</v>
      </c>
      <c r="B47" s="320" t="s">
        <v>2634</v>
      </c>
      <c r="C47" s="322"/>
      <c r="D47" s="322"/>
      <c r="E47" s="370" t="str">
        <f t="shared" si="0"/>
        <v/>
      </c>
      <c r="F47" s="319"/>
    </row>
    <row r="48" ht="38.1" customHeight="1" spans="1:6">
      <c r="A48" s="321" t="s">
        <v>2635</v>
      </c>
      <c r="B48" s="320" t="s">
        <v>2636</v>
      </c>
      <c r="C48" s="322"/>
      <c r="D48" s="322"/>
      <c r="E48" s="370" t="str">
        <f t="shared" si="0"/>
        <v/>
      </c>
      <c r="F48" s="319"/>
    </row>
    <row r="49" ht="38.1" customHeight="1" spans="1:6">
      <c r="A49" s="321" t="s">
        <v>2637</v>
      </c>
      <c r="B49" s="320" t="s">
        <v>2638</v>
      </c>
      <c r="C49" s="322">
        <v>1400</v>
      </c>
      <c r="D49" s="322"/>
      <c r="E49" s="370">
        <f t="shared" si="0"/>
        <v>-1</v>
      </c>
      <c r="F49" s="319"/>
    </row>
    <row r="50" ht="38.1" customHeight="1" spans="1:6">
      <c r="A50" s="321" t="s">
        <v>2639</v>
      </c>
      <c r="B50" s="320" t="s">
        <v>2640</v>
      </c>
      <c r="C50" s="322"/>
      <c r="D50" s="322">
        <v>1564</v>
      </c>
      <c r="E50" s="370" t="str">
        <f t="shared" si="0"/>
        <v/>
      </c>
      <c r="F50" s="319"/>
    </row>
    <row r="51" ht="38.1" customHeight="1" spans="1:6">
      <c r="A51" s="321" t="s">
        <v>2641</v>
      </c>
      <c r="B51" s="320" t="s">
        <v>2642</v>
      </c>
      <c r="C51" s="322"/>
      <c r="D51" s="322"/>
      <c r="E51" s="370" t="str">
        <f t="shared" si="0"/>
        <v/>
      </c>
      <c r="F51" s="319"/>
    </row>
    <row r="52" ht="38.1" customHeight="1" spans="1:6">
      <c r="A52" s="321" t="s">
        <v>2643</v>
      </c>
      <c r="B52" s="320" t="s">
        <v>2644</v>
      </c>
      <c r="C52" s="322"/>
      <c r="D52" s="322"/>
      <c r="E52" s="370" t="str">
        <f t="shared" si="0"/>
        <v/>
      </c>
      <c r="F52" s="319"/>
    </row>
    <row r="53" ht="38.1" customHeight="1" spans="1:6">
      <c r="A53" s="321" t="s">
        <v>2645</v>
      </c>
      <c r="B53" s="320" t="s">
        <v>2646</v>
      </c>
      <c r="C53" s="322"/>
      <c r="D53" s="322"/>
      <c r="E53" s="370" t="str">
        <f t="shared" si="0"/>
        <v/>
      </c>
      <c r="F53" s="319"/>
    </row>
    <row r="54" ht="38.1" customHeight="1" spans="1:6">
      <c r="A54" s="321" t="s">
        <v>2647</v>
      </c>
      <c r="B54" s="320" t="s">
        <v>2648</v>
      </c>
      <c r="C54" s="322"/>
      <c r="D54" s="322"/>
      <c r="E54" s="370" t="str">
        <f t="shared" si="0"/>
        <v/>
      </c>
      <c r="F54" s="319"/>
    </row>
    <row r="55" ht="38.1" customHeight="1" spans="1:6">
      <c r="A55" s="321" t="s">
        <v>2649</v>
      </c>
      <c r="B55" s="320" t="s">
        <v>2650</v>
      </c>
      <c r="C55" s="322"/>
      <c r="D55" s="322"/>
      <c r="E55" s="370" t="str">
        <f t="shared" si="0"/>
        <v/>
      </c>
      <c r="F55" s="319"/>
    </row>
    <row r="56" ht="38.1" customHeight="1" spans="1:6">
      <c r="A56" s="321" t="s">
        <v>2651</v>
      </c>
      <c r="B56" s="320" t="s">
        <v>2652</v>
      </c>
      <c r="C56" s="322"/>
      <c r="D56" s="322">
        <v>2000</v>
      </c>
      <c r="E56" s="370" t="str">
        <f t="shared" si="0"/>
        <v/>
      </c>
      <c r="F56" s="319"/>
    </row>
    <row r="57" ht="38.1" customHeight="1" spans="1:6">
      <c r="A57" s="321" t="s">
        <v>2653</v>
      </c>
      <c r="B57" s="320" t="s">
        <v>2654</v>
      </c>
      <c r="C57" s="322"/>
      <c r="D57" s="322"/>
      <c r="E57" s="370"/>
      <c r="F57" s="319"/>
    </row>
    <row r="58" ht="38.1" customHeight="1" spans="1:6">
      <c r="A58" s="321" t="s">
        <v>2655</v>
      </c>
      <c r="B58" s="320" t="s">
        <v>2630</v>
      </c>
      <c r="C58" s="322"/>
      <c r="D58" s="322"/>
      <c r="E58" s="370" t="str">
        <f t="shared" si="0"/>
        <v/>
      </c>
      <c r="F58" s="319"/>
    </row>
    <row r="59" ht="38.1" customHeight="1" spans="1:6">
      <c r="A59" s="321" t="s">
        <v>2656</v>
      </c>
      <c r="B59" s="320" t="s">
        <v>2632</v>
      </c>
      <c r="C59" s="322"/>
      <c r="D59" s="322"/>
      <c r="E59" s="370" t="str">
        <f t="shared" si="0"/>
        <v/>
      </c>
      <c r="F59" s="319"/>
    </row>
    <row r="60" ht="38.1" customHeight="1" spans="1:6">
      <c r="A60" s="321" t="s">
        <v>2657</v>
      </c>
      <c r="B60" s="320" t="s">
        <v>2658</v>
      </c>
      <c r="C60" s="322"/>
      <c r="D60" s="322"/>
      <c r="E60" s="370" t="str">
        <f t="shared" si="0"/>
        <v/>
      </c>
      <c r="F60" s="319"/>
    </row>
    <row r="61" ht="38.1" customHeight="1" spans="1:6">
      <c r="A61" s="321" t="s">
        <v>2659</v>
      </c>
      <c r="B61" s="320" t="s">
        <v>2660</v>
      </c>
      <c r="C61" s="322"/>
      <c r="D61" s="322"/>
      <c r="E61" s="370"/>
      <c r="F61" s="319"/>
    </row>
    <row r="62" ht="38.1" customHeight="1" spans="1:6">
      <c r="A62" s="321" t="s">
        <v>2661</v>
      </c>
      <c r="B62" s="320" t="s">
        <v>2662</v>
      </c>
      <c r="C62" s="322">
        <v>200</v>
      </c>
      <c r="D62" s="322">
        <v>250</v>
      </c>
      <c r="E62" s="370">
        <f t="shared" si="0"/>
        <v>0.25</v>
      </c>
      <c r="F62" s="319"/>
    </row>
    <row r="63" ht="38.1" customHeight="1" spans="1:6">
      <c r="A63" s="321" t="s">
        <v>2663</v>
      </c>
      <c r="B63" s="320" t="s">
        <v>2664</v>
      </c>
      <c r="C63" s="322"/>
      <c r="D63" s="322"/>
      <c r="E63" s="370" t="str">
        <f t="shared" si="0"/>
        <v/>
      </c>
      <c r="F63" s="319"/>
    </row>
    <row r="64" ht="38.1" customHeight="1" spans="1:6">
      <c r="A64" s="321" t="s">
        <v>2665</v>
      </c>
      <c r="B64" s="320" t="s">
        <v>2666</v>
      </c>
      <c r="C64" s="322"/>
      <c r="D64" s="322"/>
      <c r="E64" s="370" t="str">
        <f t="shared" si="0"/>
        <v/>
      </c>
      <c r="F64" s="319"/>
    </row>
    <row r="65" ht="38.1" customHeight="1" spans="1:6">
      <c r="A65" s="321" t="s">
        <v>2667</v>
      </c>
      <c r="B65" s="320" t="s">
        <v>2668</v>
      </c>
      <c r="C65" s="322"/>
      <c r="D65" s="322"/>
      <c r="E65" s="370" t="str">
        <f t="shared" si="0"/>
        <v/>
      </c>
      <c r="F65" s="319"/>
    </row>
    <row r="66" ht="38.1" customHeight="1" spans="1:6">
      <c r="A66" s="321" t="s">
        <v>2669</v>
      </c>
      <c r="B66" s="320" t="s">
        <v>2670</v>
      </c>
      <c r="C66" s="322"/>
      <c r="D66" s="322"/>
      <c r="E66" s="370" t="str">
        <f t="shared" si="0"/>
        <v/>
      </c>
      <c r="F66" s="319"/>
    </row>
    <row r="67" ht="38.1" customHeight="1" spans="1:6">
      <c r="A67" s="321" t="s">
        <v>2671</v>
      </c>
      <c r="B67" s="320" t="s">
        <v>2672</v>
      </c>
      <c r="C67" s="322"/>
      <c r="D67" s="322"/>
      <c r="E67" s="370" t="str">
        <f t="shared" si="0"/>
        <v/>
      </c>
      <c r="F67" s="319"/>
    </row>
    <row r="68" ht="38.1" customHeight="1" spans="1:6">
      <c r="A68" s="321" t="s">
        <v>2673</v>
      </c>
      <c r="B68" s="320" t="s">
        <v>2674</v>
      </c>
      <c r="C68" s="322">
        <v>80</v>
      </c>
      <c r="D68" s="322">
        <v>60</v>
      </c>
      <c r="E68" s="370">
        <f t="shared" si="0"/>
        <v>-0.25</v>
      </c>
      <c r="F68" s="319"/>
    </row>
    <row r="69" ht="38.1" customHeight="1" spans="1:6">
      <c r="A69" s="321" t="s">
        <v>2675</v>
      </c>
      <c r="B69" s="320" t="s">
        <v>2676</v>
      </c>
      <c r="C69" s="322"/>
      <c r="D69" s="322"/>
      <c r="E69" s="370" t="str">
        <f t="shared" ref="E69:E131" si="1">IF(C69&gt;0,D69/C69-1,IF(C69&lt;0,-(D69/C69-1),""))</f>
        <v/>
      </c>
      <c r="F69" s="319"/>
    </row>
    <row r="70" ht="38.1" customHeight="1" spans="1:6">
      <c r="A70" s="321" t="s">
        <v>2677</v>
      </c>
      <c r="B70" s="320" t="s">
        <v>2678</v>
      </c>
      <c r="C70" s="322"/>
      <c r="D70" s="322"/>
      <c r="E70" s="370" t="str">
        <f t="shared" si="1"/>
        <v/>
      </c>
      <c r="F70" s="319"/>
    </row>
    <row r="71" ht="38.1" customHeight="1" spans="1:6">
      <c r="A71" s="321" t="s">
        <v>2679</v>
      </c>
      <c r="B71" s="320" t="s">
        <v>2680</v>
      </c>
      <c r="C71" s="322"/>
      <c r="D71" s="322"/>
      <c r="E71" s="370" t="str">
        <f t="shared" si="1"/>
        <v/>
      </c>
      <c r="F71" s="319"/>
    </row>
    <row r="72" ht="38.1" customHeight="1" spans="1:6">
      <c r="A72" s="321" t="s">
        <v>2681</v>
      </c>
      <c r="B72" s="320" t="s">
        <v>2682</v>
      </c>
      <c r="C72" s="322"/>
      <c r="D72" s="322"/>
      <c r="E72" s="370"/>
      <c r="F72" s="319"/>
    </row>
    <row r="73" ht="38.1" customHeight="1" spans="1:6">
      <c r="A73" s="321" t="s">
        <v>2683</v>
      </c>
      <c r="B73" s="320" t="s">
        <v>2630</v>
      </c>
      <c r="C73" s="322"/>
      <c r="D73" s="322"/>
      <c r="E73" s="370" t="str">
        <f t="shared" si="1"/>
        <v/>
      </c>
      <c r="F73" s="319"/>
    </row>
    <row r="74" ht="38.1" customHeight="1" spans="1:6">
      <c r="A74" s="321" t="s">
        <v>2684</v>
      </c>
      <c r="B74" s="320" t="s">
        <v>2632</v>
      </c>
      <c r="C74" s="322"/>
      <c r="D74" s="322"/>
      <c r="E74" s="370" t="str">
        <f t="shared" si="1"/>
        <v/>
      </c>
      <c r="F74" s="319"/>
    </row>
    <row r="75" ht="38.1" customHeight="1" spans="1:6">
      <c r="A75" s="321" t="s">
        <v>2685</v>
      </c>
      <c r="B75" s="320" t="s">
        <v>2686</v>
      </c>
      <c r="C75" s="322"/>
      <c r="D75" s="322"/>
      <c r="E75" s="370" t="str">
        <f t="shared" si="1"/>
        <v/>
      </c>
      <c r="F75" s="319"/>
    </row>
    <row r="76" ht="38.1" customHeight="1" spans="1:6">
      <c r="A76" s="321" t="s">
        <v>2687</v>
      </c>
      <c r="B76" s="320" t="s">
        <v>2688</v>
      </c>
      <c r="C76" s="322"/>
      <c r="D76" s="322"/>
      <c r="E76" s="370"/>
      <c r="F76" s="319"/>
    </row>
    <row r="77" ht="38.1" customHeight="1" spans="1:6">
      <c r="A77" s="321" t="s">
        <v>2689</v>
      </c>
      <c r="B77" s="320" t="s">
        <v>2630</v>
      </c>
      <c r="C77" s="322"/>
      <c r="D77" s="322"/>
      <c r="E77" s="370" t="str">
        <f t="shared" si="1"/>
        <v/>
      </c>
      <c r="F77" s="319"/>
    </row>
    <row r="78" ht="38.1" customHeight="1" spans="1:6">
      <c r="A78" s="321" t="s">
        <v>2690</v>
      </c>
      <c r="B78" s="320" t="s">
        <v>2632</v>
      </c>
      <c r="C78" s="322"/>
      <c r="D78" s="322"/>
      <c r="E78" s="370" t="str">
        <f t="shared" si="1"/>
        <v/>
      </c>
      <c r="F78" s="319"/>
    </row>
    <row r="79" s="299" customFormat="1" ht="38.1" customHeight="1" spans="1:7">
      <c r="A79" s="321" t="s">
        <v>2691</v>
      </c>
      <c r="B79" s="320" t="s">
        <v>2692</v>
      </c>
      <c r="C79" s="322"/>
      <c r="D79" s="322"/>
      <c r="E79" s="370" t="str">
        <f t="shared" si="1"/>
        <v/>
      </c>
      <c r="F79" s="319"/>
      <c r="G79" s="303"/>
    </row>
    <row r="80" s="299" customFormat="1" ht="38.1" customHeight="1" spans="1:7">
      <c r="A80" s="321" t="s">
        <v>2693</v>
      </c>
      <c r="B80" s="320" t="s">
        <v>2694</v>
      </c>
      <c r="C80" s="322"/>
      <c r="D80" s="322"/>
      <c r="E80" s="370"/>
      <c r="F80" s="319"/>
      <c r="G80" s="303"/>
    </row>
    <row r="81" s="299" customFormat="1" ht="38.1" customHeight="1" spans="1:7">
      <c r="A81" s="321" t="s">
        <v>2695</v>
      </c>
      <c r="B81" s="320" t="s">
        <v>2664</v>
      </c>
      <c r="C81" s="322"/>
      <c r="D81" s="322"/>
      <c r="E81" s="370" t="str">
        <f t="shared" si="1"/>
        <v/>
      </c>
      <c r="F81" s="319"/>
      <c r="G81" s="303"/>
    </row>
    <row r="82" s="299" customFormat="1" ht="38.1" customHeight="1" spans="1:7">
      <c r="A82" s="321" t="s">
        <v>2696</v>
      </c>
      <c r="B82" s="320" t="s">
        <v>2666</v>
      </c>
      <c r="C82" s="322"/>
      <c r="D82" s="322"/>
      <c r="E82" s="370" t="str">
        <f t="shared" si="1"/>
        <v/>
      </c>
      <c r="F82" s="319"/>
      <c r="G82" s="303"/>
    </row>
    <row r="83" s="299" customFormat="1" ht="38.1" customHeight="1" spans="1:7">
      <c r="A83" s="321" t="s">
        <v>2697</v>
      </c>
      <c r="B83" s="320" t="s">
        <v>2668</v>
      </c>
      <c r="C83" s="322"/>
      <c r="D83" s="322"/>
      <c r="E83" s="370" t="str">
        <f t="shared" si="1"/>
        <v/>
      </c>
      <c r="F83" s="319"/>
      <c r="G83" s="303"/>
    </row>
    <row r="84" s="299" customFormat="1" ht="38.1" customHeight="1" spans="1:7">
      <c r="A84" s="321" t="s">
        <v>2698</v>
      </c>
      <c r="B84" s="320" t="s">
        <v>2670</v>
      </c>
      <c r="C84" s="322"/>
      <c r="D84" s="322"/>
      <c r="E84" s="370" t="str">
        <f t="shared" si="1"/>
        <v/>
      </c>
      <c r="F84" s="319"/>
      <c r="G84" s="303"/>
    </row>
    <row r="85" s="299" customFormat="1" ht="38.1" customHeight="1" spans="1:7">
      <c r="A85" s="321" t="s">
        <v>2699</v>
      </c>
      <c r="B85" s="320" t="s">
        <v>2700</v>
      </c>
      <c r="C85" s="322"/>
      <c r="D85" s="322"/>
      <c r="E85" s="370" t="str">
        <f t="shared" si="1"/>
        <v/>
      </c>
      <c r="F85" s="319"/>
      <c r="G85" s="303"/>
    </row>
    <row r="86" s="299" customFormat="1" ht="38.1" customHeight="1" spans="1:7">
      <c r="A86" s="321" t="s">
        <v>2701</v>
      </c>
      <c r="B86" s="320" t="s">
        <v>2702</v>
      </c>
      <c r="C86" s="322"/>
      <c r="D86" s="322"/>
      <c r="E86" s="370"/>
      <c r="F86" s="319"/>
      <c r="G86" s="303"/>
    </row>
    <row r="87" s="299" customFormat="1" ht="38.1" customHeight="1" spans="1:7">
      <c r="A87" s="321" t="s">
        <v>2703</v>
      </c>
      <c r="B87" s="320" t="s">
        <v>2676</v>
      </c>
      <c r="C87" s="322"/>
      <c r="D87" s="322"/>
      <c r="E87" s="370" t="str">
        <f t="shared" si="1"/>
        <v/>
      </c>
      <c r="F87" s="319"/>
      <c r="G87" s="303"/>
    </row>
    <row r="88" s="299" customFormat="1" ht="38.1" customHeight="1" spans="1:7">
      <c r="A88" s="321" t="s">
        <v>2704</v>
      </c>
      <c r="B88" s="320" t="s">
        <v>2705</v>
      </c>
      <c r="C88" s="322"/>
      <c r="D88" s="322"/>
      <c r="E88" s="370" t="str">
        <f t="shared" si="1"/>
        <v/>
      </c>
      <c r="F88" s="319"/>
      <c r="G88" s="303"/>
    </row>
    <row r="89" s="299" customFormat="1" ht="38.1" customHeight="1" spans="1:7">
      <c r="A89" s="321" t="s">
        <v>2706</v>
      </c>
      <c r="B89" s="320" t="s">
        <v>2707</v>
      </c>
      <c r="C89" s="322"/>
      <c r="D89" s="322"/>
      <c r="E89" s="370"/>
      <c r="F89" s="319"/>
      <c r="G89" s="303"/>
    </row>
    <row r="90" s="299" customFormat="1" ht="38.1" customHeight="1" spans="1:7">
      <c r="A90" s="321" t="s">
        <v>2708</v>
      </c>
      <c r="B90" s="320" t="s">
        <v>2630</v>
      </c>
      <c r="C90" s="322"/>
      <c r="D90" s="322"/>
      <c r="E90" s="370" t="str">
        <f t="shared" si="1"/>
        <v/>
      </c>
      <c r="F90" s="319"/>
      <c r="G90" s="303"/>
    </row>
    <row r="91" s="299" customFormat="1" ht="38.1" customHeight="1" spans="1:7">
      <c r="A91" s="321" t="s">
        <v>2709</v>
      </c>
      <c r="B91" s="320" t="s">
        <v>2632</v>
      </c>
      <c r="C91" s="322"/>
      <c r="D91" s="322"/>
      <c r="E91" s="370" t="str">
        <f t="shared" si="1"/>
        <v/>
      </c>
      <c r="F91" s="319"/>
      <c r="G91" s="303"/>
    </row>
    <row r="92" s="299" customFormat="1" ht="38.1" customHeight="1" spans="1:7">
      <c r="A92" s="321" t="s">
        <v>2710</v>
      </c>
      <c r="B92" s="320" t="s">
        <v>2634</v>
      </c>
      <c r="C92" s="322"/>
      <c r="D92" s="322"/>
      <c r="E92" s="370" t="str">
        <f t="shared" si="1"/>
        <v/>
      </c>
      <c r="F92" s="319"/>
      <c r="G92" s="303"/>
    </row>
    <row r="93" s="299" customFormat="1" ht="38.1" customHeight="1" spans="1:7">
      <c r="A93" s="321" t="s">
        <v>2711</v>
      </c>
      <c r="B93" s="320" t="s">
        <v>2636</v>
      </c>
      <c r="C93" s="322"/>
      <c r="D93" s="322"/>
      <c r="E93" s="370" t="str">
        <f t="shared" si="1"/>
        <v/>
      </c>
      <c r="F93" s="319"/>
      <c r="G93" s="303"/>
    </row>
    <row r="94" ht="38.1" customHeight="1" spans="1:6">
      <c r="A94" s="321" t="s">
        <v>2712</v>
      </c>
      <c r="B94" s="320" t="s">
        <v>2642</v>
      </c>
      <c r="C94" s="322"/>
      <c r="D94" s="322"/>
      <c r="E94" s="370" t="str">
        <f t="shared" si="1"/>
        <v/>
      </c>
      <c r="F94" s="319"/>
    </row>
    <row r="95" ht="38.1" customHeight="1" spans="1:6">
      <c r="A95" s="321" t="s">
        <v>2713</v>
      </c>
      <c r="B95" s="320" t="s">
        <v>2646</v>
      </c>
      <c r="C95" s="322"/>
      <c r="D95" s="322"/>
      <c r="E95" s="370" t="str">
        <f t="shared" si="1"/>
        <v/>
      </c>
      <c r="F95" s="319"/>
    </row>
    <row r="96" ht="38.1" customHeight="1" spans="1:6">
      <c r="A96" s="321" t="s">
        <v>2714</v>
      </c>
      <c r="B96" s="320" t="s">
        <v>2648</v>
      </c>
      <c r="C96" s="322"/>
      <c r="D96" s="322"/>
      <c r="E96" s="370" t="str">
        <f t="shared" si="1"/>
        <v/>
      </c>
      <c r="F96" s="319"/>
    </row>
    <row r="97" s="299" customFormat="1" ht="38.1" customHeight="1" spans="1:7">
      <c r="A97" s="321" t="s">
        <v>2715</v>
      </c>
      <c r="B97" s="320" t="s">
        <v>2716</v>
      </c>
      <c r="C97" s="322"/>
      <c r="D97" s="322"/>
      <c r="E97" s="370" t="str">
        <f t="shared" si="1"/>
        <v/>
      </c>
      <c r="F97" s="319"/>
      <c r="G97" s="303"/>
    </row>
    <row r="98" s="299" customFormat="1" ht="38.1" customHeight="1" spans="1:7">
      <c r="A98" s="315" t="s">
        <v>91</v>
      </c>
      <c r="B98" s="316" t="s">
        <v>2717</v>
      </c>
      <c r="C98" s="324"/>
      <c r="D98" s="324">
        <v>1785</v>
      </c>
      <c r="E98" s="352"/>
      <c r="F98" s="319"/>
      <c r="G98" s="303"/>
    </row>
    <row r="99" ht="38.1" customHeight="1" spans="1:6">
      <c r="A99" s="321" t="s">
        <v>2718</v>
      </c>
      <c r="B99" s="320" t="s">
        <v>2719</v>
      </c>
      <c r="C99" s="322"/>
      <c r="D99" s="322">
        <v>1785</v>
      </c>
      <c r="E99" s="370"/>
      <c r="F99" s="319"/>
    </row>
    <row r="100" s="299" customFormat="1" ht="38.1" customHeight="1" spans="1:7">
      <c r="A100" s="321" t="s">
        <v>2720</v>
      </c>
      <c r="B100" s="320" t="s">
        <v>2600</v>
      </c>
      <c r="C100" s="322"/>
      <c r="D100" s="322">
        <v>1191</v>
      </c>
      <c r="E100" s="370" t="str">
        <f t="shared" si="1"/>
        <v/>
      </c>
      <c r="F100" s="319"/>
      <c r="G100" s="303"/>
    </row>
    <row r="101" s="299" customFormat="1" ht="38.1" customHeight="1" spans="1:7">
      <c r="A101" s="321" t="s">
        <v>2721</v>
      </c>
      <c r="B101" s="320" t="s">
        <v>2722</v>
      </c>
      <c r="C101" s="322"/>
      <c r="D101" s="322"/>
      <c r="E101" s="370" t="str">
        <f t="shared" si="1"/>
        <v/>
      </c>
      <c r="F101" s="319"/>
      <c r="G101" s="303"/>
    </row>
    <row r="102" s="299" customFormat="1" ht="38.1" customHeight="1" spans="1:7">
      <c r="A102" s="321" t="s">
        <v>2723</v>
      </c>
      <c r="B102" s="320" t="s">
        <v>2724</v>
      </c>
      <c r="C102" s="322"/>
      <c r="D102" s="322"/>
      <c r="E102" s="370" t="str">
        <f t="shared" si="1"/>
        <v/>
      </c>
      <c r="F102" s="319"/>
      <c r="G102" s="303"/>
    </row>
    <row r="103" s="299" customFormat="1" ht="38.1" customHeight="1" spans="1:7">
      <c r="A103" s="321" t="s">
        <v>2725</v>
      </c>
      <c r="B103" s="320" t="s">
        <v>2726</v>
      </c>
      <c r="C103" s="322"/>
      <c r="D103" s="322">
        <v>594</v>
      </c>
      <c r="E103" s="370" t="str">
        <f t="shared" si="1"/>
        <v/>
      </c>
      <c r="F103" s="319"/>
      <c r="G103" s="303"/>
    </row>
    <row r="104" s="299" customFormat="1" ht="38.1" customHeight="1" spans="1:7">
      <c r="A104" s="321" t="s">
        <v>2727</v>
      </c>
      <c r="B104" s="320" t="s">
        <v>2728</v>
      </c>
      <c r="C104" s="322"/>
      <c r="D104" s="322"/>
      <c r="E104" s="370" t="str">
        <f t="shared" si="1"/>
        <v/>
      </c>
      <c r="F104" s="319"/>
      <c r="G104" s="303"/>
    </row>
    <row r="105" ht="38.1" customHeight="1" spans="1:6">
      <c r="A105" s="321" t="s">
        <v>2729</v>
      </c>
      <c r="B105" s="320" t="s">
        <v>2600</v>
      </c>
      <c r="C105" s="322"/>
      <c r="D105" s="322"/>
      <c r="E105" s="370" t="str">
        <f t="shared" si="1"/>
        <v/>
      </c>
      <c r="F105" s="319"/>
    </row>
    <row r="106" s="299" customFormat="1" ht="38.1" customHeight="1" spans="1:7">
      <c r="A106" s="321" t="s">
        <v>2730</v>
      </c>
      <c r="B106" s="320" t="s">
        <v>2722</v>
      </c>
      <c r="C106" s="322"/>
      <c r="D106" s="322"/>
      <c r="E106" s="370" t="str">
        <f t="shared" si="1"/>
        <v/>
      </c>
      <c r="F106" s="319"/>
      <c r="G106" s="303"/>
    </row>
    <row r="107" s="299" customFormat="1" ht="38.1" customHeight="1" spans="1:7">
      <c r="A107" s="321" t="s">
        <v>2731</v>
      </c>
      <c r="B107" s="320" t="s">
        <v>2732</v>
      </c>
      <c r="C107" s="322"/>
      <c r="D107" s="322"/>
      <c r="E107" s="370" t="str">
        <f t="shared" si="1"/>
        <v/>
      </c>
      <c r="F107" s="319"/>
      <c r="G107" s="303"/>
    </row>
    <row r="108" s="299" customFormat="1" ht="38.1" customHeight="1" spans="1:7">
      <c r="A108" s="321" t="s">
        <v>2733</v>
      </c>
      <c r="B108" s="320" t="s">
        <v>2734</v>
      </c>
      <c r="C108" s="322"/>
      <c r="D108" s="322"/>
      <c r="E108" s="370" t="str">
        <f t="shared" si="1"/>
        <v/>
      </c>
      <c r="F108" s="319"/>
      <c r="G108" s="303"/>
    </row>
    <row r="109" ht="38.1" customHeight="1" spans="1:6">
      <c r="A109" s="321" t="s">
        <v>2735</v>
      </c>
      <c r="B109" s="320" t="s">
        <v>2736</v>
      </c>
      <c r="C109" s="322"/>
      <c r="D109" s="322"/>
      <c r="E109" s="370"/>
      <c r="F109" s="319"/>
    </row>
    <row r="110" s="299" customFormat="1" ht="38.1" customHeight="1" spans="1:7">
      <c r="A110" s="321" t="s">
        <v>2737</v>
      </c>
      <c r="B110" s="320" t="s">
        <v>2738</v>
      </c>
      <c r="C110" s="322"/>
      <c r="D110" s="322"/>
      <c r="E110" s="370" t="str">
        <f t="shared" si="1"/>
        <v/>
      </c>
      <c r="F110" s="319"/>
      <c r="G110" s="303"/>
    </row>
    <row r="111" s="299" customFormat="1" ht="38.1" customHeight="1" spans="1:7">
      <c r="A111" s="321" t="s">
        <v>2739</v>
      </c>
      <c r="B111" s="320" t="s">
        <v>2740</v>
      </c>
      <c r="C111" s="322"/>
      <c r="D111" s="322"/>
      <c r="E111" s="370" t="str">
        <f t="shared" si="1"/>
        <v/>
      </c>
      <c r="F111" s="319"/>
      <c r="G111" s="303"/>
    </row>
    <row r="112" s="299" customFormat="1" ht="38.1" customHeight="1" spans="1:7">
      <c r="A112" s="321" t="s">
        <v>2741</v>
      </c>
      <c r="B112" s="320" t="s">
        <v>2742</v>
      </c>
      <c r="C112" s="322"/>
      <c r="D112" s="322"/>
      <c r="E112" s="370" t="str">
        <f t="shared" si="1"/>
        <v/>
      </c>
      <c r="F112" s="319"/>
      <c r="G112" s="303"/>
    </row>
    <row r="113" ht="38.1" customHeight="1" spans="1:6">
      <c r="A113" s="321" t="s">
        <v>2743</v>
      </c>
      <c r="B113" s="320" t="s">
        <v>2744</v>
      </c>
      <c r="C113" s="322"/>
      <c r="D113" s="322"/>
      <c r="E113" s="370" t="str">
        <f t="shared" si="1"/>
        <v/>
      </c>
      <c r="F113" s="319"/>
    </row>
    <row r="114" s="299" customFormat="1" ht="38.1" customHeight="1" spans="1:7">
      <c r="A114" s="326">
        <v>21370</v>
      </c>
      <c r="B114" s="320" t="s">
        <v>2745</v>
      </c>
      <c r="C114" s="322"/>
      <c r="D114" s="322"/>
      <c r="E114" s="370"/>
      <c r="F114" s="319"/>
      <c r="G114" s="303"/>
    </row>
    <row r="115" s="299" customFormat="1" ht="38.1" customHeight="1" spans="1:7">
      <c r="A115" s="326">
        <v>2137001</v>
      </c>
      <c r="B115" s="320" t="s">
        <v>2600</v>
      </c>
      <c r="C115" s="322"/>
      <c r="D115" s="322"/>
      <c r="E115" s="370" t="str">
        <f t="shared" si="1"/>
        <v/>
      </c>
      <c r="F115" s="319"/>
      <c r="G115" s="303"/>
    </row>
    <row r="116" ht="38.1" customHeight="1" spans="1:6">
      <c r="A116" s="326">
        <v>2137099</v>
      </c>
      <c r="B116" s="320" t="s">
        <v>2746</v>
      </c>
      <c r="C116" s="322"/>
      <c r="D116" s="322"/>
      <c r="E116" s="370" t="str">
        <f t="shared" si="1"/>
        <v/>
      </c>
      <c r="F116" s="319"/>
    </row>
    <row r="117" s="299" customFormat="1" ht="38.1" customHeight="1" spans="1:7">
      <c r="A117" s="326">
        <v>21371</v>
      </c>
      <c r="B117" s="320" t="s">
        <v>2747</v>
      </c>
      <c r="C117" s="322"/>
      <c r="D117" s="322"/>
      <c r="E117" s="370" t="str">
        <f t="shared" si="1"/>
        <v/>
      </c>
      <c r="F117" s="319"/>
      <c r="G117" s="303"/>
    </row>
    <row r="118" ht="38.1" customHeight="1" spans="1:6">
      <c r="A118" s="326">
        <v>2137101</v>
      </c>
      <c r="B118" s="320" t="s">
        <v>2738</v>
      </c>
      <c r="C118" s="322"/>
      <c r="D118" s="322"/>
      <c r="E118" s="370" t="str">
        <f t="shared" si="1"/>
        <v/>
      </c>
      <c r="F118" s="319"/>
    </row>
    <row r="119" s="299" customFormat="1" ht="38.1" customHeight="1" spans="1:7">
      <c r="A119" s="326">
        <v>2137102</v>
      </c>
      <c r="B119" s="320" t="s">
        <v>2748</v>
      </c>
      <c r="C119" s="322"/>
      <c r="D119" s="322"/>
      <c r="E119" s="370" t="str">
        <f t="shared" si="1"/>
        <v/>
      </c>
      <c r="F119" s="319"/>
      <c r="G119" s="303"/>
    </row>
    <row r="120" s="299" customFormat="1" ht="38.1" customHeight="1" spans="1:7">
      <c r="A120" s="326">
        <v>2137103</v>
      </c>
      <c r="B120" s="320" t="s">
        <v>2742</v>
      </c>
      <c r="C120" s="322"/>
      <c r="D120" s="322"/>
      <c r="E120" s="370" t="str">
        <f t="shared" si="1"/>
        <v/>
      </c>
      <c r="F120" s="319"/>
      <c r="G120" s="303"/>
    </row>
    <row r="121" s="299" customFormat="1" ht="38.1" customHeight="1" spans="1:7">
      <c r="A121" s="326">
        <v>2137199</v>
      </c>
      <c r="B121" s="320" t="s">
        <v>2749</v>
      </c>
      <c r="C121" s="322"/>
      <c r="D121" s="322"/>
      <c r="E121" s="370" t="str">
        <f t="shared" si="1"/>
        <v/>
      </c>
      <c r="F121" s="319"/>
      <c r="G121" s="303"/>
    </row>
    <row r="122" s="299" customFormat="1" ht="38.1" customHeight="1" spans="1:7">
      <c r="A122" s="315" t="s">
        <v>93</v>
      </c>
      <c r="B122" s="316" t="s">
        <v>2750</v>
      </c>
      <c r="C122" s="324"/>
      <c r="D122" s="324"/>
      <c r="E122" s="352"/>
      <c r="F122" s="319"/>
      <c r="G122" s="303"/>
    </row>
    <row r="123" s="299" customFormat="1" ht="38.1" customHeight="1" spans="1:7">
      <c r="A123" s="321" t="s">
        <v>2751</v>
      </c>
      <c r="B123" s="320" t="s">
        <v>2752</v>
      </c>
      <c r="C123" s="322"/>
      <c r="D123" s="322"/>
      <c r="E123" s="370" t="str">
        <f t="shared" si="1"/>
        <v/>
      </c>
      <c r="F123" s="319"/>
      <c r="G123" s="303"/>
    </row>
    <row r="124" ht="38.1" customHeight="1" spans="1:6">
      <c r="A124" s="321" t="s">
        <v>2753</v>
      </c>
      <c r="B124" s="320" t="s">
        <v>2754</v>
      </c>
      <c r="C124" s="322"/>
      <c r="D124" s="322"/>
      <c r="E124" s="370" t="str">
        <f t="shared" si="1"/>
        <v/>
      </c>
      <c r="F124" s="319"/>
    </row>
    <row r="125" s="299" customFormat="1" ht="38.1" customHeight="1" spans="1:7">
      <c r="A125" s="321" t="s">
        <v>2755</v>
      </c>
      <c r="B125" s="320" t="s">
        <v>2756</v>
      </c>
      <c r="C125" s="322"/>
      <c r="D125" s="322"/>
      <c r="E125" s="370" t="str">
        <f t="shared" si="1"/>
        <v/>
      </c>
      <c r="F125" s="319"/>
      <c r="G125" s="303"/>
    </row>
    <row r="126" s="299" customFormat="1" ht="38.1" customHeight="1" spans="1:7">
      <c r="A126" s="321" t="s">
        <v>2757</v>
      </c>
      <c r="B126" s="320" t="s">
        <v>2758</v>
      </c>
      <c r="C126" s="322"/>
      <c r="D126" s="322"/>
      <c r="E126" s="370" t="str">
        <f t="shared" si="1"/>
        <v/>
      </c>
      <c r="F126" s="319"/>
      <c r="G126" s="303"/>
    </row>
    <row r="127" s="299" customFormat="1" ht="38.1" customHeight="1" spans="1:7">
      <c r="A127" s="321" t="s">
        <v>2759</v>
      </c>
      <c r="B127" s="320" t="s">
        <v>2760</v>
      </c>
      <c r="C127" s="322"/>
      <c r="D127" s="322"/>
      <c r="E127" s="370" t="str">
        <f t="shared" si="1"/>
        <v/>
      </c>
      <c r="F127" s="319"/>
      <c r="G127" s="303"/>
    </row>
    <row r="128" ht="38.1" customHeight="1" spans="1:6">
      <c r="A128" s="321" t="s">
        <v>2761</v>
      </c>
      <c r="B128" s="320" t="s">
        <v>2762</v>
      </c>
      <c r="C128" s="322"/>
      <c r="D128" s="322"/>
      <c r="E128" s="370" t="str">
        <f t="shared" si="1"/>
        <v/>
      </c>
      <c r="F128" s="319"/>
    </row>
    <row r="129" ht="38.1" customHeight="1" spans="1:6">
      <c r="A129" s="321" t="s">
        <v>2763</v>
      </c>
      <c r="B129" s="320" t="s">
        <v>2758</v>
      </c>
      <c r="C129" s="322"/>
      <c r="D129" s="322"/>
      <c r="E129" s="370" t="str">
        <f t="shared" si="1"/>
        <v/>
      </c>
      <c r="F129" s="319"/>
    </row>
    <row r="130" s="299" customFormat="1" ht="38.1" customHeight="1" spans="1:7">
      <c r="A130" s="321" t="s">
        <v>2764</v>
      </c>
      <c r="B130" s="320" t="s">
        <v>2765</v>
      </c>
      <c r="C130" s="322"/>
      <c r="D130" s="322"/>
      <c r="E130" s="370" t="str">
        <f t="shared" si="1"/>
        <v/>
      </c>
      <c r="F130" s="319"/>
      <c r="G130" s="303"/>
    </row>
    <row r="131" ht="38.1" customHeight="1" spans="1:6">
      <c r="A131" s="321" t="s">
        <v>2766</v>
      </c>
      <c r="B131" s="320" t="s">
        <v>2767</v>
      </c>
      <c r="C131" s="322"/>
      <c r="D131" s="322"/>
      <c r="E131" s="370" t="str">
        <f t="shared" si="1"/>
        <v/>
      </c>
      <c r="F131" s="319"/>
    </row>
    <row r="132" ht="38.1" customHeight="1" spans="1:6">
      <c r="A132" s="321" t="s">
        <v>2768</v>
      </c>
      <c r="B132" s="320" t="s">
        <v>2769</v>
      </c>
      <c r="C132" s="322"/>
      <c r="D132" s="322"/>
      <c r="E132" s="370" t="str">
        <f t="shared" ref="E132:E195" si="2">IF(C132&gt;0,D132/C132-1,IF(C132&lt;0,-(D132/C132-1),""))</f>
        <v/>
      </c>
      <c r="F132" s="319"/>
    </row>
    <row r="133" s="299" customFormat="1" ht="38.1" customHeight="1" spans="1:7">
      <c r="A133" s="321" t="s">
        <v>2770</v>
      </c>
      <c r="B133" s="320" t="s">
        <v>2771</v>
      </c>
      <c r="C133" s="322"/>
      <c r="D133" s="322"/>
      <c r="E133" s="370"/>
      <c r="F133" s="319"/>
      <c r="G133" s="303"/>
    </row>
    <row r="134" s="299" customFormat="1" ht="38.1" customHeight="1" spans="1:7">
      <c r="A134" s="321" t="s">
        <v>2772</v>
      </c>
      <c r="B134" s="320" t="s">
        <v>2773</v>
      </c>
      <c r="C134" s="322"/>
      <c r="D134" s="322"/>
      <c r="E134" s="370" t="str">
        <f t="shared" si="2"/>
        <v/>
      </c>
      <c r="F134" s="319"/>
      <c r="G134" s="303"/>
    </row>
    <row r="135" s="299" customFormat="1" ht="38.1" customHeight="1" spans="1:7">
      <c r="A135" s="321" t="s">
        <v>2774</v>
      </c>
      <c r="B135" s="320" t="s">
        <v>2775</v>
      </c>
      <c r="C135" s="322"/>
      <c r="D135" s="322"/>
      <c r="E135" s="370" t="str">
        <f t="shared" si="2"/>
        <v/>
      </c>
      <c r="F135" s="319"/>
      <c r="G135" s="303"/>
    </row>
    <row r="136" s="299" customFormat="1" ht="38.1" customHeight="1" spans="1:7">
      <c r="A136" s="321" t="s">
        <v>2776</v>
      </c>
      <c r="B136" s="320" t="s">
        <v>2777</v>
      </c>
      <c r="C136" s="322"/>
      <c r="D136" s="322"/>
      <c r="E136" s="370" t="str">
        <f t="shared" si="2"/>
        <v/>
      </c>
      <c r="F136" s="319"/>
      <c r="G136" s="303"/>
    </row>
    <row r="137" s="299" customFormat="1" ht="38.1" customHeight="1" spans="1:7">
      <c r="A137" s="321" t="s">
        <v>2778</v>
      </c>
      <c r="B137" s="320" t="s">
        <v>2779</v>
      </c>
      <c r="C137" s="322"/>
      <c r="D137" s="322"/>
      <c r="E137" s="370" t="str">
        <f t="shared" si="2"/>
        <v/>
      </c>
      <c r="F137" s="319"/>
      <c r="G137" s="303"/>
    </row>
    <row r="138" s="299" customFormat="1" ht="38.1" customHeight="1" spans="1:7">
      <c r="A138" s="321" t="s">
        <v>2780</v>
      </c>
      <c r="B138" s="320" t="s">
        <v>2781</v>
      </c>
      <c r="C138" s="322"/>
      <c r="D138" s="322"/>
      <c r="E138" s="370"/>
      <c r="F138" s="319"/>
      <c r="G138" s="303"/>
    </row>
    <row r="139" s="299" customFormat="1" ht="38.1" customHeight="1" spans="1:7">
      <c r="A139" s="321" t="s">
        <v>2782</v>
      </c>
      <c r="B139" s="320" t="s">
        <v>2783</v>
      </c>
      <c r="C139" s="322"/>
      <c r="D139" s="322"/>
      <c r="E139" s="370" t="str">
        <f t="shared" si="2"/>
        <v/>
      </c>
      <c r="F139" s="319"/>
      <c r="G139" s="303"/>
    </row>
    <row r="140" s="299" customFormat="1" ht="38.1" customHeight="1" spans="1:7">
      <c r="A140" s="321" t="s">
        <v>2784</v>
      </c>
      <c r="B140" s="320" t="s">
        <v>2785</v>
      </c>
      <c r="C140" s="322"/>
      <c r="D140" s="322"/>
      <c r="E140" s="370" t="str">
        <f t="shared" si="2"/>
        <v/>
      </c>
      <c r="F140" s="319"/>
      <c r="G140" s="303"/>
    </row>
    <row r="141" s="299" customFormat="1" ht="38.1" customHeight="1" spans="1:7">
      <c r="A141" s="321" t="s">
        <v>2786</v>
      </c>
      <c r="B141" s="320" t="s">
        <v>2787</v>
      </c>
      <c r="C141" s="322"/>
      <c r="D141" s="322"/>
      <c r="E141" s="370" t="str">
        <f t="shared" si="2"/>
        <v/>
      </c>
      <c r="F141" s="319"/>
      <c r="G141" s="303"/>
    </row>
    <row r="142" s="299" customFormat="1" ht="38.1" customHeight="1" spans="1:7">
      <c r="A142" s="321" t="s">
        <v>2788</v>
      </c>
      <c r="B142" s="320" t="s">
        <v>2789</v>
      </c>
      <c r="C142" s="322"/>
      <c r="D142" s="322"/>
      <c r="E142" s="370" t="str">
        <f t="shared" si="2"/>
        <v/>
      </c>
      <c r="F142" s="319"/>
      <c r="G142" s="303"/>
    </row>
    <row r="143" s="299" customFormat="1" ht="38.1" customHeight="1" spans="1:7">
      <c r="A143" s="321" t="s">
        <v>2790</v>
      </c>
      <c r="B143" s="320" t="s">
        <v>2791</v>
      </c>
      <c r="C143" s="322"/>
      <c r="D143" s="322"/>
      <c r="E143" s="370" t="str">
        <f t="shared" si="2"/>
        <v/>
      </c>
      <c r="F143" s="319"/>
      <c r="G143" s="303"/>
    </row>
    <row r="144" s="299" customFormat="1" ht="38.1" customHeight="1" spans="1:7">
      <c r="A144" s="321" t="s">
        <v>2792</v>
      </c>
      <c r="B144" s="320" t="s">
        <v>2793</v>
      </c>
      <c r="C144" s="322"/>
      <c r="D144" s="322"/>
      <c r="E144" s="370" t="str">
        <f t="shared" si="2"/>
        <v/>
      </c>
      <c r="F144" s="319"/>
      <c r="G144" s="303"/>
    </row>
    <row r="145" s="299" customFormat="1" ht="38.1" customHeight="1" spans="1:7">
      <c r="A145" s="321" t="s">
        <v>2794</v>
      </c>
      <c r="B145" s="320" t="s">
        <v>2795</v>
      </c>
      <c r="C145" s="322"/>
      <c r="D145" s="322"/>
      <c r="E145" s="370" t="str">
        <f t="shared" si="2"/>
        <v/>
      </c>
      <c r="F145" s="319"/>
      <c r="G145" s="303"/>
    </row>
    <row r="146" s="299" customFormat="1" ht="38.1" customHeight="1" spans="1:7">
      <c r="A146" s="321" t="s">
        <v>2796</v>
      </c>
      <c r="B146" s="320" t="s">
        <v>2797</v>
      </c>
      <c r="C146" s="322"/>
      <c r="D146" s="322"/>
      <c r="E146" s="370" t="str">
        <f t="shared" si="2"/>
        <v/>
      </c>
      <c r="F146" s="319"/>
      <c r="G146" s="303"/>
    </row>
    <row r="147" s="299" customFormat="1" ht="38.1" customHeight="1" spans="1:7">
      <c r="A147" s="321" t="s">
        <v>2798</v>
      </c>
      <c r="B147" s="320" t="s">
        <v>2799</v>
      </c>
      <c r="C147" s="322"/>
      <c r="D147" s="322"/>
      <c r="E147" s="370" t="str">
        <f t="shared" si="2"/>
        <v/>
      </c>
      <c r="F147" s="319"/>
      <c r="G147" s="303"/>
    </row>
    <row r="148" s="299" customFormat="1" ht="38.1" customHeight="1" spans="1:7">
      <c r="A148" s="321" t="s">
        <v>2800</v>
      </c>
      <c r="B148" s="320" t="s">
        <v>2801</v>
      </c>
      <c r="C148" s="322"/>
      <c r="D148" s="322"/>
      <c r="E148" s="370" t="str">
        <f t="shared" si="2"/>
        <v/>
      </c>
      <c r="F148" s="319"/>
      <c r="G148" s="303"/>
    </row>
    <row r="149" s="299" customFormat="1" ht="38.1" customHeight="1" spans="1:7">
      <c r="A149" s="321" t="s">
        <v>2802</v>
      </c>
      <c r="B149" s="320" t="s">
        <v>2803</v>
      </c>
      <c r="C149" s="322"/>
      <c r="D149" s="322"/>
      <c r="E149" s="370" t="str">
        <f t="shared" si="2"/>
        <v/>
      </c>
      <c r="F149" s="319"/>
      <c r="G149" s="303"/>
    </row>
    <row r="150" ht="38.1" customHeight="1" spans="1:6">
      <c r="A150" s="321" t="s">
        <v>2804</v>
      </c>
      <c r="B150" s="320" t="s">
        <v>2805</v>
      </c>
      <c r="C150" s="322"/>
      <c r="D150" s="322"/>
      <c r="E150" s="370" t="str">
        <f t="shared" si="2"/>
        <v/>
      </c>
      <c r="F150" s="319"/>
    </row>
    <row r="151" ht="38.1" customHeight="1" spans="1:6">
      <c r="A151" s="321" t="s">
        <v>2806</v>
      </c>
      <c r="B151" s="320" t="s">
        <v>2807</v>
      </c>
      <c r="C151" s="322"/>
      <c r="D151" s="322"/>
      <c r="E151" s="370" t="str">
        <f t="shared" si="2"/>
        <v/>
      </c>
      <c r="F151" s="319"/>
    </row>
    <row r="152" s="299" customFormat="1" ht="38.1" customHeight="1" spans="1:7">
      <c r="A152" s="321" t="s">
        <v>2808</v>
      </c>
      <c r="B152" s="320" t="s">
        <v>2809</v>
      </c>
      <c r="C152" s="322"/>
      <c r="D152" s="322"/>
      <c r="E152" s="370" t="str">
        <f t="shared" si="2"/>
        <v/>
      </c>
      <c r="F152" s="319"/>
      <c r="G152" s="303"/>
    </row>
    <row r="153" ht="38.1" customHeight="1" spans="1:6">
      <c r="A153" s="321" t="s">
        <v>2810</v>
      </c>
      <c r="B153" s="320" t="s">
        <v>2811</v>
      </c>
      <c r="C153" s="322"/>
      <c r="D153" s="322"/>
      <c r="E153" s="370" t="str">
        <f t="shared" si="2"/>
        <v/>
      </c>
      <c r="F153" s="319"/>
    </row>
    <row r="154" ht="38.1" customHeight="1" spans="1:6">
      <c r="A154" s="321" t="s">
        <v>2812</v>
      </c>
      <c r="B154" s="320" t="s">
        <v>2813</v>
      </c>
      <c r="C154" s="322"/>
      <c r="D154" s="322"/>
      <c r="E154" s="370"/>
      <c r="F154" s="319"/>
    </row>
    <row r="155" s="299" customFormat="1" ht="38.1" customHeight="1" spans="1:7">
      <c r="A155" s="321" t="s">
        <v>2814</v>
      </c>
      <c r="B155" s="320" t="s">
        <v>2815</v>
      </c>
      <c r="C155" s="322"/>
      <c r="D155" s="322"/>
      <c r="E155" s="370" t="str">
        <f t="shared" si="2"/>
        <v/>
      </c>
      <c r="F155" s="319"/>
      <c r="G155" s="303"/>
    </row>
    <row r="156" s="299" customFormat="1" ht="38.1" customHeight="1" spans="1:7">
      <c r="A156" s="321" t="s">
        <v>2816</v>
      </c>
      <c r="B156" s="320" t="s">
        <v>2817</v>
      </c>
      <c r="C156" s="322"/>
      <c r="D156" s="322"/>
      <c r="E156" s="370" t="str">
        <f t="shared" si="2"/>
        <v/>
      </c>
      <c r="F156" s="319"/>
      <c r="G156" s="303"/>
    </row>
    <row r="157" s="299" customFormat="1" ht="38.1" customHeight="1" spans="1:7">
      <c r="A157" s="321" t="s">
        <v>2818</v>
      </c>
      <c r="B157" s="320" t="s">
        <v>2819</v>
      </c>
      <c r="C157" s="322"/>
      <c r="D157" s="322"/>
      <c r="E157" s="370" t="str">
        <f t="shared" si="2"/>
        <v/>
      </c>
      <c r="F157" s="319"/>
      <c r="G157" s="303"/>
    </row>
    <row r="158" s="299" customFormat="1" ht="38.1" customHeight="1" spans="1:7">
      <c r="A158" s="321" t="s">
        <v>2820</v>
      </c>
      <c r="B158" s="320" t="s">
        <v>2821</v>
      </c>
      <c r="C158" s="322"/>
      <c r="D158" s="322"/>
      <c r="E158" s="370" t="str">
        <f t="shared" si="2"/>
        <v/>
      </c>
      <c r="F158" s="319"/>
      <c r="G158" s="303"/>
    </row>
    <row r="159" s="299" customFormat="1" ht="38.1" customHeight="1" spans="1:7">
      <c r="A159" s="321" t="s">
        <v>2822</v>
      </c>
      <c r="B159" s="320" t="s">
        <v>2823</v>
      </c>
      <c r="C159" s="322"/>
      <c r="D159" s="322"/>
      <c r="E159" s="370" t="str">
        <f t="shared" si="2"/>
        <v/>
      </c>
      <c r="F159" s="319"/>
      <c r="G159" s="303"/>
    </row>
    <row r="160" s="299" customFormat="1" ht="38.1" customHeight="1" spans="1:7">
      <c r="A160" s="321" t="s">
        <v>2824</v>
      </c>
      <c r="B160" s="320" t="s">
        <v>2825</v>
      </c>
      <c r="C160" s="322"/>
      <c r="D160" s="322"/>
      <c r="E160" s="370" t="str">
        <f t="shared" si="2"/>
        <v/>
      </c>
      <c r="F160" s="319"/>
      <c r="G160" s="303"/>
    </row>
    <row r="161" s="299" customFormat="1" ht="38.1" customHeight="1" spans="1:7">
      <c r="A161" s="321" t="s">
        <v>2826</v>
      </c>
      <c r="B161" s="320" t="s">
        <v>2827</v>
      </c>
      <c r="C161" s="322"/>
      <c r="D161" s="322"/>
      <c r="E161" s="370" t="str">
        <f t="shared" si="2"/>
        <v/>
      </c>
      <c r="F161" s="319"/>
      <c r="G161" s="303"/>
    </row>
    <row r="162" ht="38.1" customHeight="1" spans="1:6">
      <c r="A162" s="321" t="s">
        <v>2828</v>
      </c>
      <c r="B162" s="320" t="s">
        <v>2829</v>
      </c>
      <c r="C162" s="322"/>
      <c r="D162" s="322"/>
      <c r="E162" s="370" t="str">
        <f t="shared" si="2"/>
        <v/>
      </c>
      <c r="F162" s="319"/>
    </row>
    <row r="163" ht="38.1" customHeight="1" spans="1:6">
      <c r="A163" s="321" t="s">
        <v>2830</v>
      </c>
      <c r="B163" s="320" t="s">
        <v>2831</v>
      </c>
      <c r="C163" s="322"/>
      <c r="D163" s="322"/>
      <c r="E163" s="370" t="str">
        <f t="shared" si="2"/>
        <v/>
      </c>
      <c r="F163" s="319"/>
    </row>
    <row r="164" s="299" customFormat="1" ht="38.1" customHeight="1" spans="1:7">
      <c r="A164" s="321" t="s">
        <v>2832</v>
      </c>
      <c r="B164" s="320" t="s">
        <v>2754</v>
      </c>
      <c r="C164" s="322"/>
      <c r="D164" s="322"/>
      <c r="E164" s="370" t="str">
        <f t="shared" si="2"/>
        <v/>
      </c>
      <c r="F164" s="319"/>
      <c r="G164" s="303"/>
    </row>
    <row r="165" s="299" customFormat="1" ht="38.1" customHeight="1" spans="1:7">
      <c r="A165" s="321" t="s">
        <v>2833</v>
      </c>
      <c r="B165" s="320" t="s">
        <v>2834</v>
      </c>
      <c r="C165" s="322"/>
      <c r="D165" s="322"/>
      <c r="E165" s="370" t="str">
        <f t="shared" si="2"/>
        <v/>
      </c>
      <c r="F165" s="319"/>
      <c r="G165" s="303"/>
    </row>
    <row r="166" s="299" customFormat="1" ht="38.1" customHeight="1" spans="1:7">
      <c r="A166" s="321" t="s">
        <v>2835</v>
      </c>
      <c r="B166" s="320" t="s">
        <v>2836</v>
      </c>
      <c r="C166" s="322"/>
      <c r="D166" s="322"/>
      <c r="E166" s="370"/>
      <c r="F166" s="319"/>
      <c r="G166" s="303"/>
    </row>
    <row r="167" s="299" customFormat="1" ht="38.1" customHeight="1" spans="1:7">
      <c r="A167" s="321" t="s">
        <v>2837</v>
      </c>
      <c r="B167" s="320" t="s">
        <v>2754</v>
      </c>
      <c r="C167" s="322"/>
      <c r="D167" s="322"/>
      <c r="E167" s="370" t="str">
        <f t="shared" si="2"/>
        <v/>
      </c>
      <c r="F167" s="319"/>
      <c r="G167" s="303"/>
    </row>
    <row r="168" s="299" customFormat="1" ht="38.1" customHeight="1" spans="1:7">
      <c r="A168" s="321" t="s">
        <v>2838</v>
      </c>
      <c r="B168" s="320" t="s">
        <v>2839</v>
      </c>
      <c r="C168" s="322"/>
      <c r="D168" s="322"/>
      <c r="E168" s="370" t="str">
        <f t="shared" si="2"/>
        <v/>
      </c>
      <c r="F168" s="319"/>
      <c r="G168" s="303"/>
    </row>
    <row r="169" s="299" customFormat="1" ht="38.1" customHeight="1" spans="1:7">
      <c r="A169" s="321" t="s">
        <v>2840</v>
      </c>
      <c r="B169" s="320" t="s">
        <v>2841</v>
      </c>
      <c r="C169" s="322"/>
      <c r="D169" s="322"/>
      <c r="E169" s="370" t="str">
        <f t="shared" si="2"/>
        <v/>
      </c>
      <c r="F169" s="319"/>
      <c r="G169" s="303"/>
    </row>
    <row r="170" ht="38.1" customHeight="1" spans="1:6">
      <c r="A170" s="321" t="s">
        <v>2842</v>
      </c>
      <c r="B170" s="320" t="s">
        <v>2843</v>
      </c>
      <c r="C170" s="322"/>
      <c r="D170" s="322"/>
      <c r="E170" s="370" t="str">
        <f t="shared" si="2"/>
        <v/>
      </c>
      <c r="F170" s="319"/>
    </row>
    <row r="171" ht="38.1" customHeight="1" spans="1:6">
      <c r="A171" s="321" t="s">
        <v>2844</v>
      </c>
      <c r="B171" s="320" t="s">
        <v>2773</v>
      </c>
      <c r="C171" s="322"/>
      <c r="D171" s="322"/>
      <c r="E171" s="370" t="str">
        <f t="shared" si="2"/>
        <v/>
      </c>
      <c r="F171" s="319"/>
    </row>
    <row r="172" ht="38.1" customHeight="1" spans="1:6">
      <c r="A172" s="321" t="s">
        <v>2845</v>
      </c>
      <c r="B172" s="320" t="s">
        <v>2777</v>
      </c>
      <c r="C172" s="322"/>
      <c r="D172" s="322"/>
      <c r="E172" s="370" t="str">
        <f t="shared" si="2"/>
        <v/>
      </c>
      <c r="F172" s="319"/>
    </row>
    <row r="173" s="299" customFormat="1" ht="38.1" customHeight="1" spans="1:7">
      <c r="A173" s="321" t="s">
        <v>2846</v>
      </c>
      <c r="B173" s="320" t="s">
        <v>2847</v>
      </c>
      <c r="C173" s="322"/>
      <c r="D173" s="322"/>
      <c r="E173" s="370" t="str">
        <f t="shared" si="2"/>
        <v/>
      </c>
      <c r="F173" s="319"/>
      <c r="G173" s="303"/>
    </row>
    <row r="174" ht="38.1" customHeight="1" spans="1:6">
      <c r="A174" s="315" t="s">
        <v>95</v>
      </c>
      <c r="B174" s="316" t="s">
        <v>2848</v>
      </c>
      <c r="C174" s="324"/>
      <c r="D174" s="324"/>
      <c r="E174" s="352"/>
      <c r="F174" s="319"/>
    </row>
    <row r="175" ht="38.1" customHeight="1" spans="1:6">
      <c r="A175" s="321" t="s">
        <v>2849</v>
      </c>
      <c r="B175" s="320" t="s">
        <v>2850</v>
      </c>
      <c r="C175" s="322"/>
      <c r="D175" s="322"/>
      <c r="E175" s="370"/>
      <c r="F175" s="319"/>
    </row>
    <row r="176" ht="38.1" customHeight="1" spans="1:6">
      <c r="A176" s="321" t="s">
        <v>2851</v>
      </c>
      <c r="B176" s="320" t="s">
        <v>2852</v>
      </c>
      <c r="C176" s="322"/>
      <c r="D176" s="322"/>
      <c r="E176" s="370" t="str">
        <f t="shared" si="2"/>
        <v/>
      </c>
      <c r="F176" s="319"/>
    </row>
    <row r="177" s="299" customFormat="1" ht="38.1" customHeight="1" spans="1:7">
      <c r="A177" s="321" t="s">
        <v>2853</v>
      </c>
      <c r="B177" s="320" t="s">
        <v>2854</v>
      </c>
      <c r="C177" s="322"/>
      <c r="D177" s="322"/>
      <c r="E177" s="370" t="str">
        <f t="shared" si="2"/>
        <v/>
      </c>
      <c r="F177" s="319"/>
      <c r="G177" s="303"/>
    </row>
    <row r="178" s="299" customFormat="1" ht="38.1" customHeight="1" spans="1:7">
      <c r="A178" s="315" t="s">
        <v>117</v>
      </c>
      <c r="B178" s="316" t="s">
        <v>2855</v>
      </c>
      <c r="C178" s="324">
        <v>63794</v>
      </c>
      <c r="D178" s="324">
        <v>77037</v>
      </c>
      <c r="E178" s="370">
        <f t="shared" si="2"/>
        <v>0.208</v>
      </c>
      <c r="F178" s="319"/>
      <c r="G178" s="303"/>
    </row>
    <row r="179" ht="38.1" customHeight="1" spans="1:6">
      <c r="A179" s="321" t="s">
        <v>2856</v>
      </c>
      <c r="B179" s="320" t="s">
        <v>2857</v>
      </c>
      <c r="C179" s="322">
        <v>63700</v>
      </c>
      <c r="D179" s="322">
        <v>75300</v>
      </c>
      <c r="E179" s="370">
        <f t="shared" si="2"/>
        <v>0.182</v>
      </c>
      <c r="F179" s="319"/>
    </row>
    <row r="180" ht="38.1" customHeight="1" spans="1:6">
      <c r="A180" s="321" t="s">
        <v>2858</v>
      </c>
      <c r="B180" s="320" t="s">
        <v>2859</v>
      </c>
      <c r="C180" s="322"/>
      <c r="D180" s="322"/>
      <c r="E180" s="370" t="str">
        <f t="shared" si="2"/>
        <v/>
      </c>
      <c r="F180" s="319"/>
    </row>
    <row r="181" s="299" customFormat="1" ht="38.1" customHeight="1" spans="1:7">
      <c r="A181" s="321" t="s">
        <v>2860</v>
      </c>
      <c r="B181" s="320" t="s">
        <v>2861</v>
      </c>
      <c r="C181" s="322">
        <v>63700</v>
      </c>
      <c r="D181" s="322">
        <v>75300</v>
      </c>
      <c r="E181" s="370">
        <f t="shared" si="2"/>
        <v>0.182</v>
      </c>
      <c r="F181" s="319"/>
      <c r="G181" s="303"/>
    </row>
    <row r="182" s="299" customFormat="1" ht="38.1" customHeight="1" spans="1:7">
      <c r="A182" s="321" t="s">
        <v>2862</v>
      </c>
      <c r="B182" s="320" t="s">
        <v>2863</v>
      </c>
      <c r="C182" s="322"/>
      <c r="D182" s="322"/>
      <c r="E182" s="370" t="str">
        <f t="shared" si="2"/>
        <v/>
      </c>
      <c r="F182" s="319"/>
      <c r="G182" s="303"/>
    </row>
    <row r="183" ht="38.1" customHeight="1" spans="1:6">
      <c r="A183" s="321" t="s">
        <v>2864</v>
      </c>
      <c r="B183" s="320" t="s">
        <v>2865</v>
      </c>
      <c r="C183" s="322"/>
      <c r="D183" s="322"/>
      <c r="E183" s="370"/>
      <c r="F183" s="319"/>
    </row>
    <row r="184" s="299" customFormat="1" ht="38.1" customHeight="1" spans="1:7">
      <c r="A184" s="321" t="s">
        <v>2866</v>
      </c>
      <c r="B184" s="320" t="s">
        <v>2867</v>
      </c>
      <c r="C184" s="322"/>
      <c r="D184" s="322"/>
      <c r="E184" s="370" t="str">
        <f t="shared" si="2"/>
        <v/>
      </c>
      <c r="F184" s="319"/>
      <c r="G184" s="303"/>
    </row>
    <row r="185" ht="38.1" customHeight="1" spans="1:6">
      <c r="A185" s="321" t="s">
        <v>2868</v>
      </c>
      <c r="B185" s="320" t="s">
        <v>2869</v>
      </c>
      <c r="C185" s="322"/>
      <c r="D185" s="322"/>
      <c r="E185" s="370" t="str">
        <f t="shared" si="2"/>
        <v/>
      </c>
      <c r="F185" s="319"/>
    </row>
    <row r="186" ht="38.1" customHeight="1" spans="1:6">
      <c r="A186" s="321" t="s">
        <v>2870</v>
      </c>
      <c r="B186" s="320" t="s">
        <v>2871</v>
      </c>
      <c r="C186" s="322"/>
      <c r="D186" s="322"/>
      <c r="E186" s="370" t="str">
        <f t="shared" si="2"/>
        <v/>
      </c>
      <c r="F186" s="319"/>
    </row>
    <row r="187" ht="38.1" customHeight="1" spans="1:6">
      <c r="A187" s="321" t="s">
        <v>2872</v>
      </c>
      <c r="B187" s="320" t="s">
        <v>2873</v>
      </c>
      <c r="C187" s="322"/>
      <c r="D187" s="322"/>
      <c r="E187" s="370" t="str">
        <f t="shared" si="2"/>
        <v/>
      </c>
      <c r="F187" s="319"/>
    </row>
    <row r="188" ht="38.1" customHeight="1" spans="1:6">
      <c r="A188" s="321" t="s">
        <v>2874</v>
      </c>
      <c r="B188" s="320" t="s">
        <v>2875</v>
      </c>
      <c r="C188" s="322"/>
      <c r="D188" s="322"/>
      <c r="E188" s="370" t="str">
        <f t="shared" si="2"/>
        <v/>
      </c>
      <c r="F188" s="319"/>
    </row>
    <row r="189" ht="38.1" customHeight="1" spans="1:6">
      <c r="A189" s="321" t="s">
        <v>2876</v>
      </c>
      <c r="B189" s="320" t="s">
        <v>2877</v>
      </c>
      <c r="C189" s="322"/>
      <c r="D189" s="322"/>
      <c r="E189" s="370" t="str">
        <f t="shared" si="2"/>
        <v/>
      </c>
      <c r="F189" s="319"/>
    </row>
    <row r="190" s="299" customFormat="1" ht="38.1" customHeight="1" spans="1:7">
      <c r="A190" s="321" t="s">
        <v>2878</v>
      </c>
      <c r="B190" s="320" t="s">
        <v>2879</v>
      </c>
      <c r="C190" s="322"/>
      <c r="D190" s="322"/>
      <c r="E190" s="370" t="str">
        <f t="shared" si="2"/>
        <v/>
      </c>
      <c r="F190" s="319"/>
      <c r="G190" s="303"/>
    </row>
    <row r="191" ht="38.1" customHeight="1" spans="1:6">
      <c r="A191" s="321" t="s">
        <v>2880</v>
      </c>
      <c r="B191" s="320" t="s">
        <v>2881</v>
      </c>
      <c r="C191" s="322"/>
      <c r="D191" s="322"/>
      <c r="E191" s="370" t="str">
        <f t="shared" si="2"/>
        <v/>
      </c>
      <c r="F191" s="319"/>
    </row>
    <row r="192" ht="38.1" customHeight="1" spans="1:6">
      <c r="A192" s="321" t="s">
        <v>2882</v>
      </c>
      <c r="B192" s="320" t="s">
        <v>2883</v>
      </c>
      <c r="C192" s="322">
        <v>94</v>
      </c>
      <c r="D192" s="322">
        <v>1737</v>
      </c>
      <c r="E192" s="370">
        <f t="shared" si="2"/>
        <v>17.479</v>
      </c>
      <c r="F192" s="319"/>
    </row>
    <row r="193" ht="38.1" customHeight="1" spans="1:6">
      <c r="A193" s="326">
        <v>2296001</v>
      </c>
      <c r="B193" s="320" t="s">
        <v>2884</v>
      </c>
      <c r="C193" s="322"/>
      <c r="D193" s="322"/>
      <c r="E193" s="370" t="str">
        <f t="shared" si="2"/>
        <v/>
      </c>
      <c r="F193" s="319"/>
    </row>
    <row r="194" s="299" customFormat="1" ht="38.1" customHeight="1" spans="1:7">
      <c r="A194" s="321" t="s">
        <v>2885</v>
      </c>
      <c r="B194" s="320" t="s">
        <v>2886</v>
      </c>
      <c r="C194" s="322">
        <v>27</v>
      </c>
      <c r="D194" s="322">
        <v>1037</v>
      </c>
      <c r="E194" s="370">
        <f t="shared" si="2"/>
        <v>37.407</v>
      </c>
      <c r="F194" s="319"/>
      <c r="G194" s="303"/>
    </row>
    <row r="195" ht="38.1" customHeight="1" spans="1:6">
      <c r="A195" s="321" t="s">
        <v>2887</v>
      </c>
      <c r="B195" s="320" t="s">
        <v>2888</v>
      </c>
      <c r="C195" s="322">
        <v>15</v>
      </c>
      <c r="D195" s="322">
        <v>5</v>
      </c>
      <c r="E195" s="370">
        <f t="shared" si="2"/>
        <v>-0.667</v>
      </c>
      <c r="F195" s="319"/>
    </row>
    <row r="196" ht="38.1" customHeight="1" spans="1:6">
      <c r="A196" s="321" t="s">
        <v>2889</v>
      </c>
      <c r="B196" s="320" t="s">
        <v>2890</v>
      </c>
      <c r="C196" s="322">
        <v>22</v>
      </c>
      <c r="D196" s="322"/>
      <c r="E196" s="370">
        <f t="shared" ref="E196:E259" si="3">IF(C196&gt;0,D196/C196-1,IF(C196&lt;0,-(D196/C196-1),""))</f>
        <v>-1</v>
      </c>
      <c r="F196" s="319"/>
    </row>
    <row r="197" ht="38.1" customHeight="1" spans="1:6">
      <c r="A197" s="321" t="s">
        <v>2891</v>
      </c>
      <c r="B197" s="320" t="s">
        <v>2892</v>
      </c>
      <c r="C197" s="322"/>
      <c r="D197" s="322"/>
      <c r="E197" s="370" t="str">
        <f t="shared" si="3"/>
        <v/>
      </c>
      <c r="F197" s="319"/>
    </row>
    <row r="198" ht="38.1" customHeight="1" spans="1:6">
      <c r="A198" s="321" t="s">
        <v>2893</v>
      </c>
      <c r="B198" s="320" t="s">
        <v>2894</v>
      </c>
      <c r="C198" s="322"/>
      <c r="D198" s="322">
        <v>120</v>
      </c>
      <c r="E198" s="370" t="str">
        <f t="shared" si="3"/>
        <v/>
      </c>
      <c r="F198" s="319"/>
    </row>
    <row r="199" s="299" customFormat="1" ht="38.1" customHeight="1" spans="1:7">
      <c r="A199" s="321" t="s">
        <v>2895</v>
      </c>
      <c r="B199" s="320" t="s">
        <v>2896</v>
      </c>
      <c r="C199" s="322"/>
      <c r="D199" s="322"/>
      <c r="E199" s="370" t="str">
        <f t="shared" si="3"/>
        <v/>
      </c>
      <c r="F199" s="319"/>
      <c r="G199" s="303"/>
    </row>
    <row r="200" s="299" customFormat="1" ht="38.1" customHeight="1" spans="1:7">
      <c r="A200" s="321" t="s">
        <v>2897</v>
      </c>
      <c r="B200" s="320" t="s">
        <v>2898</v>
      </c>
      <c r="C200" s="322"/>
      <c r="D200" s="322"/>
      <c r="E200" s="370" t="str">
        <f t="shared" si="3"/>
        <v/>
      </c>
      <c r="F200" s="319"/>
      <c r="G200" s="303"/>
    </row>
    <row r="201" s="299" customFormat="1" ht="38.1" customHeight="1" spans="1:7">
      <c r="A201" s="321" t="s">
        <v>2899</v>
      </c>
      <c r="B201" s="320" t="s">
        <v>2900</v>
      </c>
      <c r="C201" s="322"/>
      <c r="D201" s="322"/>
      <c r="E201" s="370" t="str">
        <f t="shared" si="3"/>
        <v/>
      </c>
      <c r="F201" s="319"/>
      <c r="G201" s="303"/>
    </row>
    <row r="202" ht="38.1" customHeight="1" spans="1:6">
      <c r="A202" s="321" t="s">
        <v>2901</v>
      </c>
      <c r="B202" s="320" t="s">
        <v>2902</v>
      </c>
      <c r="C202" s="322"/>
      <c r="D202" s="322">
        <v>96</v>
      </c>
      <c r="E202" s="370" t="str">
        <f t="shared" si="3"/>
        <v/>
      </c>
      <c r="F202" s="319"/>
    </row>
    <row r="203" s="299" customFormat="1" ht="38.1" customHeight="1" spans="1:7">
      <c r="A203" s="321" t="s">
        <v>2903</v>
      </c>
      <c r="B203" s="320" t="s">
        <v>2904</v>
      </c>
      <c r="C203" s="322">
        <v>30</v>
      </c>
      <c r="D203" s="322">
        <v>479</v>
      </c>
      <c r="E203" s="370">
        <f t="shared" si="3"/>
        <v>14.967</v>
      </c>
      <c r="F203" s="319"/>
      <c r="G203" s="303"/>
    </row>
    <row r="204" s="299" customFormat="1" ht="38.1" customHeight="1" spans="1:7">
      <c r="A204" s="315" t="s">
        <v>113</v>
      </c>
      <c r="B204" s="316" t="s">
        <v>2905</v>
      </c>
      <c r="C204" s="324">
        <v>1999</v>
      </c>
      <c r="D204" s="324">
        <v>3518</v>
      </c>
      <c r="E204" s="370">
        <f t="shared" si="3"/>
        <v>0.76</v>
      </c>
      <c r="F204" s="319"/>
      <c r="G204" s="303"/>
    </row>
    <row r="205" s="299" customFormat="1" ht="38.1" customHeight="1" spans="1:7">
      <c r="A205" s="321" t="s">
        <v>2906</v>
      </c>
      <c r="B205" s="320" t="s">
        <v>2907</v>
      </c>
      <c r="C205" s="322"/>
      <c r="D205" s="322"/>
      <c r="E205" s="370" t="str">
        <f t="shared" si="3"/>
        <v/>
      </c>
      <c r="F205" s="319"/>
      <c r="G205" s="303"/>
    </row>
    <row r="206" s="299" customFormat="1" ht="38.1" customHeight="1" spans="1:7">
      <c r="A206" s="321" t="s">
        <v>2908</v>
      </c>
      <c r="B206" s="320" t="s">
        <v>2909</v>
      </c>
      <c r="C206" s="322"/>
      <c r="D206" s="322"/>
      <c r="E206" s="370" t="str">
        <f t="shared" si="3"/>
        <v/>
      </c>
      <c r="F206" s="319"/>
      <c r="G206" s="303"/>
    </row>
    <row r="207" s="299" customFormat="1" ht="38.1" customHeight="1" spans="1:7">
      <c r="A207" s="321" t="s">
        <v>2910</v>
      </c>
      <c r="B207" s="320" t="s">
        <v>2911</v>
      </c>
      <c r="C207" s="322"/>
      <c r="D207" s="322"/>
      <c r="E207" s="370" t="str">
        <f t="shared" si="3"/>
        <v/>
      </c>
      <c r="F207" s="319"/>
      <c r="G207" s="303"/>
    </row>
    <row r="208" s="299" customFormat="1" ht="38.1" customHeight="1" spans="1:7">
      <c r="A208" s="321" t="s">
        <v>2912</v>
      </c>
      <c r="B208" s="320" t="s">
        <v>2913</v>
      </c>
      <c r="C208" s="322"/>
      <c r="D208" s="322"/>
      <c r="E208" s="370" t="str">
        <f t="shared" si="3"/>
        <v/>
      </c>
      <c r="F208" s="319"/>
      <c r="G208" s="303"/>
    </row>
    <row r="209" s="299" customFormat="1" ht="38.1" customHeight="1" spans="1:7">
      <c r="A209" s="321" t="s">
        <v>2914</v>
      </c>
      <c r="B209" s="320" t="s">
        <v>2915</v>
      </c>
      <c r="C209" s="322">
        <v>100</v>
      </c>
      <c r="D209" s="322"/>
      <c r="E209" s="370">
        <f t="shared" si="3"/>
        <v>-1</v>
      </c>
      <c r="F209" s="319"/>
      <c r="G209" s="303"/>
    </row>
    <row r="210" ht="38.1" customHeight="1" spans="1:6">
      <c r="A210" s="321" t="s">
        <v>2916</v>
      </c>
      <c r="B210" s="320" t="s">
        <v>2917</v>
      </c>
      <c r="C210" s="322"/>
      <c r="D210" s="322"/>
      <c r="E210" s="370" t="str">
        <f t="shared" si="3"/>
        <v/>
      </c>
      <c r="F210" s="319"/>
    </row>
    <row r="211" ht="38.1" customHeight="1" spans="1:6">
      <c r="A211" s="321" t="s">
        <v>2918</v>
      </c>
      <c r="B211" s="320" t="s">
        <v>2919</v>
      </c>
      <c r="C211" s="322"/>
      <c r="D211" s="322"/>
      <c r="E211" s="370" t="str">
        <f t="shared" si="3"/>
        <v/>
      </c>
      <c r="F211" s="319"/>
    </row>
    <row r="212" ht="38.1" customHeight="1" spans="1:6">
      <c r="A212" s="321" t="s">
        <v>2920</v>
      </c>
      <c r="B212" s="320" t="s">
        <v>2921</v>
      </c>
      <c r="C212" s="322"/>
      <c r="D212" s="322"/>
      <c r="E212" s="370" t="str">
        <f t="shared" si="3"/>
        <v/>
      </c>
      <c r="F212" s="319"/>
    </row>
    <row r="213" ht="38.1" customHeight="1" spans="1:6">
      <c r="A213" s="321" t="s">
        <v>2922</v>
      </c>
      <c r="B213" s="320" t="s">
        <v>2923</v>
      </c>
      <c r="C213" s="322"/>
      <c r="D213" s="322">
        <v>2854</v>
      </c>
      <c r="E213" s="370" t="str">
        <f t="shared" si="3"/>
        <v/>
      </c>
      <c r="F213" s="319"/>
    </row>
    <row r="214" ht="38.1" customHeight="1" spans="1:6">
      <c r="A214" s="321" t="s">
        <v>2924</v>
      </c>
      <c r="B214" s="320" t="s">
        <v>2925</v>
      </c>
      <c r="C214" s="322"/>
      <c r="D214" s="322"/>
      <c r="E214" s="370" t="str">
        <f t="shared" si="3"/>
        <v/>
      </c>
      <c r="F214" s="319"/>
    </row>
    <row r="215" ht="38.1" customHeight="1" spans="1:6">
      <c r="A215" s="321" t="s">
        <v>2926</v>
      </c>
      <c r="B215" s="320" t="s">
        <v>2927</v>
      </c>
      <c r="C215" s="322"/>
      <c r="D215" s="322"/>
      <c r="E215" s="370" t="str">
        <f t="shared" si="3"/>
        <v/>
      </c>
      <c r="F215" s="319"/>
    </row>
    <row r="216" ht="38.1" customHeight="1" spans="1:6">
      <c r="A216" s="321" t="s">
        <v>2928</v>
      </c>
      <c r="B216" s="320" t="s">
        <v>2929</v>
      </c>
      <c r="C216" s="322"/>
      <c r="D216" s="322"/>
      <c r="E216" s="370" t="str">
        <f t="shared" si="3"/>
        <v/>
      </c>
      <c r="F216" s="319"/>
    </row>
    <row r="217" s="299" customFormat="1" ht="38.1" customHeight="1" spans="1:7">
      <c r="A217" s="321" t="s">
        <v>2930</v>
      </c>
      <c r="B217" s="320" t="s">
        <v>2931</v>
      </c>
      <c r="C217" s="322">
        <v>925</v>
      </c>
      <c r="D217" s="322"/>
      <c r="E217" s="370">
        <f t="shared" si="3"/>
        <v>-1</v>
      </c>
      <c r="F217" s="319"/>
      <c r="G217" s="303"/>
    </row>
    <row r="218" s="299" customFormat="1" ht="38.1" customHeight="1" spans="1:7">
      <c r="A218" s="321" t="s">
        <v>2932</v>
      </c>
      <c r="B218" s="320" t="s">
        <v>2933</v>
      </c>
      <c r="C218" s="322">
        <v>664</v>
      </c>
      <c r="D218" s="322">
        <v>664</v>
      </c>
      <c r="E218" s="370">
        <f t="shared" si="3"/>
        <v>0</v>
      </c>
      <c r="F218" s="319"/>
      <c r="G218" s="303"/>
    </row>
    <row r="219" s="299" customFormat="1" ht="38.1" customHeight="1" spans="1:7">
      <c r="A219" s="321" t="s">
        <v>2934</v>
      </c>
      <c r="B219" s="320" t="s">
        <v>2935</v>
      </c>
      <c r="C219" s="322">
        <v>310</v>
      </c>
      <c r="D219" s="322"/>
      <c r="E219" s="370">
        <f t="shared" si="3"/>
        <v>-1</v>
      </c>
      <c r="F219" s="319"/>
      <c r="G219" s="303"/>
    </row>
    <row r="220" ht="38.1" customHeight="1" spans="1:6">
      <c r="A220" s="321" t="s">
        <v>2936</v>
      </c>
      <c r="B220" s="320" t="s">
        <v>2937</v>
      </c>
      <c r="C220" s="322"/>
      <c r="D220" s="322"/>
      <c r="E220" s="370" t="str">
        <f t="shared" si="3"/>
        <v/>
      </c>
      <c r="F220" s="319"/>
    </row>
    <row r="221" s="299" customFormat="1" ht="38.1" customHeight="1" spans="1:7">
      <c r="A221" s="315" t="s">
        <v>115</v>
      </c>
      <c r="B221" s="316" t="s">
        <v>2938</v>
      </c>
      <c r="C221" s="324">
        <v>92</v>
      </c>
      <c r="D221" s="324"/>
      <c r="E221" s="352"/>
      <c r="F221" s="319"/>
      <c r="G221" s="303"/>
    </row>
    <row r="222" s="299" customFormat="1" ht="38.1" customHeight="1" spans="1:7">
      <c r="A222" s="326">
        <v>23304</v>
      </c>
      <c r="B222" s="320" t="s">
        <v>2939</v>
      </c>
      <c r="C222" s="322"/>
      <c r="D222" s="322"/>
      <c r="E222" s="370"/>
      <c r="F222" s="319"/>
      <c r="G222" s="303"/>
    </row>
    <row r="223" ht="38.1" customHeight="1" spans="1:6">
      <c r="A223" s="321" t="s">
        <v>2940</v>
      </c>
      <c r="B223" s="320" t="s">
        <v>2941</v>
      </c>
      <c r="C223" s="322"/>
      <c r="D223" s="322"/>
      <c r="E223" s="370" t="str">
        <f t="shared" si="3"/>
        <v/>
      </c>
      <c r="F223" s="319"/>
    </row>
    <row r="224" s="299" customFormat="1" ht="38.1" customHeight="1" spans="1:7">
      <c r="A224" s="321" t="s">
        <v>2942</v>
      </c>
      <c r="B224" s="320" t="s">
        <v>2943</v>
      </c>
      <c r="C224" s="322"/>
      <c r="D224" s="322"/>
      <c r="E224" s="370" t="str">
        <f t="shared" si="3"/>
        <v/>
      </c>
      <c r="F224" s="319"/>
      <c r="G224" s="303"/>
    </row>
    <row r="225" ht="38.1" customHeight="1" spans="1:6">
      <c r="A225" s="321" t="s">
        <v>2944</v>
      </c>
      <c r="B225" s="320" t="s">
        <v>2945</v>
      </c>
      <c r="C225" s="322"/>
      <c r="D225" s="322"/>
      <c r="E225" s="370" t="str">
        <f t="shared" si="3"/>
        <v/>
      </c>
      <c r="F225" s="319"/>
    </row>
    <row r="226" s="299" customFormat="1" ht="38.1" customHeight="1" spans="1:7">
      <c r="A226" s="321" t="s">
        <v>2946</v>
      </c>
      <c r="B226" s="320" t="s">
        <v>2947</v>
      </c>
      <c r="C226" s="322"/>
      <c r="D226" s="322"/>
      <c r="E226" s="370" t="str">
        <f t="shared" si="3"/>
        <v/>
      </c>
      <c r="F226" s="319"/>
      <c r="G226" s="303"/>
    </row>
    <row r="227" s="299" customFormat="1" ht="38.1" customHeight="1" spans="1:7">
      <c r="A227" s="321" t="s">
        <v>2948</v>
      </c>
      <c r="B227" s="320" t="s">
        <v>2949</v>
      </c>
      <c r="C227" s="322"/>
      <c r="D227" s="322"/>
      <c r="E227" s="370" t="str">
        <f t="shared" si="3"/>
        <v/>
      </c>
      <c r="F227" s="319"/>
      <c r="G227" s="303"/>
    </row>
    <row r="228" ht="38.1" customHeight="1" spans="1:6">
      <c r="A228" s="321" t="s">
        <v>2950</v>
      </c>
      <c r="B228" s="320" t="s">
        <v>2951</v>
      </c>
      <c r="C228" s="322"/>
      <c r="D228" s="322"/>
      <c r="E228" s="370" t="str">
        <f t="shared" si="3"/>
        <v/>
      </c>
      <c r="F228" s="319"/>
    </row>
    <row r="229" ht="38.1" customHeight="1" spans="1:6">
      <c r="A229" s="321" t="s">
        <v>2952</v>
      </c>
      <c r="B229" s="320" t="s">
        <v>2953</v>
      </c>
      <c r="C229" s="322"/>
      <c r="D229" s="322"/>
      <c r="E229" s="370" t="str">
        <f t="shared" si="3"/>
        <v/>
      </c>
      <c r="F229" s="319"/>
    </row>
    <row r="230" ht="38.1" customHeight="1" spans="1:6">
      <c r="A230" s="321" t="s">
        <v>2954</v>
      </c>
      <c r="B230" s="320" t="s">
        <v>2955</v>
      </c>
      <c r="C230" s="322"/>
      <c r="D230" s="322"/>
      <c r="E230" s="370" t="str">
        <f t="shared" si="3"/>
        <v/>
      </c>
      <c r="F230" s="319"/>
    </row>
    <row r="231" ht="38.1" customHeight="1" spans="1:6">
      <c r="A231" s="321" t="s">
        <v>2956</v>
      </c>
      <c r="B231" s="320" t="s">
        <v>2957</v>
      </c>
      <c r="C231" s="322"/>
      <c r="D231" s="322"/>
      <c r="E231" s="370" t="str">
        <f t="shared" si="3"/>
        <v/>
      </c>
      <c r="F231" s="319"/>
    </row>
    <row r="232" ht="38.1" customHeight="1" spans="1:6">
      <c r="A232" s="321" t="s">
        <v>2958</v>
      </c>
      <c r="B232" s="320" t="s">
        <v>2959</v>
      </c>
      <c r="C232" s="322"/>
      <c r="D232" s="322"/>
      <c r="E232" s="370" t="str">
        <f t="shared" si="3"/>
        <v/>
      </c>
      <c r="F232" s="319"/>
    </row>
    <row r="233" ht="38.1" customHeight="1" spans="1:6">
      <c r="A233" s="321" t="s">
        <v>2960</v>
      </c>
      <c r="B233" s="320" t="s">
        <v>2961</v>
      </c>
      <c r="C233" s="322"/>
      <c r="D233" s="322"/>
      <c r="E233" s="370" t="str">
        <f t="shared" si="3"/>
        <v/>
      </c>
      <c r="F233" s="319"/>
    </row>
    <row r="234" ht="38.1" customHeight="1" spans="1:6">
      <c r="A234" s="321" t="s">
        <v>2962</v>
      </c>
      <c r="B234" s="320" t="s">
        <v>2963</v>
      </c>
      <c r="C234" s="322"/>
      <c r="D234" s="322"/>
      <c r="E234" s="370" t="str">
        <f t="shared" si="3"/>
        <v/>
      </c>
      <c r="F234" s="319"/>
    </row>
    <row r="235" ht="38.1" customHeight="1" spans="1:6">
      <c r="A235" s="321" t="s">
        <v>2964</v>
      </c>
      <c r="B235" s="320" t="s">
        <v>2965</v>
      </c>
      <c r="C235" s="322"/>
      <c r="D235" s="322"/>
      <c r="E235" s="370" t="str">
        <f t="shared" si="3"/>
        <v/>
      </c>
      <c r="F235" s="319"/>
    </row>
    <row r="236" s="299" customFormat="1" ht="38.1" customHeight="1" spans="1:7">
      <c r="A236" s="321" t="s">
        <v>2966</v>
      </c>
      <c r="B236" s="320" t="s">
        <v>2967</v>
      </c>
      <c r="C236" s="322"/>
      <c r="D236" s="322"/>
      <c r="E236" s="370" t="str">
        <f t="shared" si="3"/>
        <v/>
      </c>
      <c r="F236" s="319"/>
      <c r="G236" s="303"/>
    </row>
    <row r="237" ht="38.1" customHeight="1" spans="1:6">
      <c r="A237" s="321" t="s">
        <v>2968</v>
      </c>
      <c r="B237" s="320" t="s">
        <v>2969</v>
      </c>
      <c r="C237" s="322">
        <v>92</v>
      </c>
      <c r="D237" s="322"/>
      <c r="E237" s="370">
        <f t="shared" si="3"/>
        <v>-1</v>
      </c>
      <c r="F237" s="319"/>
    </row>
    <row r="238" ht="38.1" customHeight="1" spans="1:6">
      <c r="A238" s="321" t="s">
        <v>2970</v>
      </c>
      <c r="B238" s="320" t="s">
        <v>2971</v>
      </c>
      <c r="C238" s="322"/>
      <c r="D238" s="322"/>
      <c r="E238" s="370" t="str">
        <f t="shared" si="3"/>
        <v/>
      </c>
      <c r="F238" s="319"/>
    </row>
    <row r="239" ht="38.1" customHeight="1" spans="1:6">
      <c r="A239" s="325" t="s">
        <v>2972</v>
      </c>
      <c r="B239" s="316" t="s">
        <v>2973</v>
      </c>
      <c r="C239" s="324"/>
      <c r="D239" s="324"/>
      <c r="E239" s="352"/>
      <c r="F239" s="319"/>
    </row>
    <row r="240" ht="38.1" customHeight="1" spans="1:6">
      <c r="A240" s="326" t="s">
        <v>2974</v>
      </c>
      <c r="B240" s="320" t="s">
        <v>2975</v>
      </c>
      <c r="C240" s="322"/>
      <c r="D240" s="322"/>
      <c r="E240" s="370"/>
      <c r="F240" s="319"/>
    </row>
    <row r="241" ht="38.1" customHeight="1" spans="1:6">
      <c r="A241" s="326" t="s">
        <v>2976</v>
      </c>
      <c r="B241" s="320" t="s">
        <v>2977</v>
      </c>
      <c r="C241" s="322"/>
      <c r="D241" s="322"/>
      <c r="E241" s="370" t="str">
        <f t="shared" si="3"/>
        <v/>
      </c>
      <c r="F241" s="319"/>
    </row>
    <row r="242" ht="38.1" customHeight="1" spans="1:6">
      <c r="A242" s="326" t="s">
        <v>2978</v>
      </c>
      <c r="B242" s="320" t="s">
        <v>2979</v>
      </c>
      <c r="C242" s="322"/>
      <c r="D242" s="322"/>
      <c r="E242" s="370" t="str">
        <f t="shared" si="3"/>
        <v/>
      </c>
      <c r="F242" s="319"/>
    </row>
    <row r="243" ht="38.1" customHeight="1" spans="1:6">
      <c r="A243" s="326" t="s">
        <v>2980</v>
      </c>
      <c r="B243" s="320" t="s">
        <v>2981</v>
      </c>
      <c r="C243" s="322"/>
      <c r="D243" s="322"/>
      <c r="E243" s="370" t="str">
        <f t="shared" si="3"/>
        <v/>
      </c>
      <c r="F243" s="319"/>
    </row>
    <row r="244" ht="38.1" customHeight="1" spans="1:6">
      <c r="A244" s="326" t="s">
        <v>2982</v>
      </c>
      <c r="B244" s="320" t="s">
        <v>2983</v>
      </c>
      <c r="C244" s="322"/>
      <c r="D244" s="322"/>
      <c r="E244" s="370" t="str">
        <f t="shared" si="3"/>
        <v/>
      </c>
      <c r="F244" s="319"/>
    </row>
    <row r="245" ht="38.1" customHeight="1" spans="1:6">
      <c r="A245" s="326" t="s">
        <v>2984</v>
      </c>
      <c r="B245" s="320" t="s">
        <v>2985</v>
      </c>
      <c r="C245" s="322"/>
      <c r="D245" s="322"/>
      <c r="E245" s="370" t="str">
        <f t="shared" si="3"/>
        <v/>
      </c>
      <c r="F245" s="319"/>
    </row>
    <row r="246" ht="38.1" customHeight="1" spans="1:6">
      <c r="A246" s="326" t="s">
        <v>2986</v>
      </c>
      <c r="B246" s="320" t="s">
        <v>2987</v>
      </c>
      <c r="C246" s="322"/>
      <c r="D246" s="322"/>
      <c r="E246" s="370" t="str">
        <f t="shared" si="3"/>
        <v/>
      </c>
      <c r="F246" s="319"/>
    </row>
    <row r="247" ht="38.1" customHeight="1" spans="1:6">
      <c r="A247" s="326" t="s">
        <v>2988</v>
      </c>
      <c r="B247" s="320" t="s">
        <v>2989</v>
      </c>
      <c r="C247" s="322"/>
      <c r="D247" s="322"/>
      <c r="E247" s="370" t="str">
        <f t="shared" si="3"/>
        <v/>
      </c>
      <c r="F247" s="319"/>
    </row>
    <row r="248" ht="38.1" customHeight="1" spans="1:6">
      <c r="A248" s="326" t="s">
        <v>2990</v>
      </c>
      <c r="B248" s="320" t="s">
        <v>2991</v>
      </c>
      <c r="C248" s="322"/>
      <c r="D248" s="322"/>
      <c r="E248" s="370" t="str">
        <f t="shared" si="3"/>
        <v/>
      </c>
      <c r="F248" s="319"/>
    </row>
    <row r="249" ht="38.1" customHeight="1" spans="1:6">
      <c r="A249" s="326" t="s">
        <v>2992</v>
      </c>
      <c r="B249" s="320" t="s">
        <v>2993</v>
      </c>
      <c r="C249" s="322"/>
      <c r="D249" s="322"/>
      <c r="E249" s="370" t="str">
        <f t="shared" si="3"/>
        <v/>
      </c>
      <c r="F249" s="319"/>
    </row>
    <row r="250" ht="38.1" customHeight="1" spans="1:6">
      <c r="A250" s="326" t="s">
        <v>2994</v>
      </c>
      <c r="B250" s="320" t="s">
        <v>2995</v>
      </c>
      <c r="C250" s="322"/>
      <c r="D250" s="322"/>
      <c r="E250" s="370" t="str">
        <f t="shared" si="3"/>
        <v/>
      </c>
      <c r="F250" s="319"/>
    </row>
    <row r="251" ht="38.1" customHeight="1" spans="1:6">
      <c r="A251" s="326" t="s">
        <v>2996</v>
      </c>
      <c r="B251" s="320" t="s">
        <v>2997</v>
      </c>
      <c r="C251" s="322"/>
      <c r="D251" s="322"/>
      <c r="E251" s="370" t="str">
        <f t="shared" si="3"/>
        <v/>
      </c>
      <c r="F251" s="319"/>
    </row>
    <row r="252" ht="38.1" customHeight="1" spans="1:6">
      <c r="A252" s="326" t="s">
        <v>2998</v>
      </c>
      <c r="B252" s="320" t="s">
        <v>2999</v>
      </c>
      <c r="C252" s="322"/>
      <c r="D252" s="322"/>
      <c r="E252" s="370" t="str">
        <f t="shared" si="3"/>
        <v/>
      </c>
      <c r="F252" s="319"/>
    </row>
    <row r="253" ht="38.1" customHeight="1" spans="1:6">
      <c r="A253" s="326" t="s">
        <v>3000</v>
      </c>
      <c r="B253" s="320" t="s">
        <v>3001</v>
      </c>
      <c r="C253" s="322"/>
      <c r="D253" s="322"/>
      <c r="E253" s="370"/>
      <c r="F253" s="319"/>
    </row>
    <row r="254" ht="38.1" customHeight="1" spans="1:6">
      <c r="A254" s="326" t="s">
        <v>3002</v>
      </c>
      <c r="B254" s="320" t="s">
        <v>3003</v>
      </c>
      <c r="C254" s="322"/>
      <c r="D254" s="322"/>
      <c r="E254" s="370" t="str">
        <f t="shared" si="3"/>
        <v/>
      </c>
      <c r="F254" s="319"/>
    </row>
    <row r="255" ht="38.1" customHeight="1" spans="1:6">
      <c r="A255" s="326" t="s">
        <v>3004</v>
      </c>
      <c r="B255" s="320" t="s">
        <v>3005</v>
      </c>
      <c r="C255" s="322"/>
      <c r="D255" s="322"/>
      <c r="E255" s="370" t="str">
        <f t="shared" si="3"/>
        <v/>
      </c>
      <c r="F255" s="319"/>
    </row>
    <row r="256" ht="38.1" customHeight="1" spans="1:6">
      <c r="A256" s="326" t="s">
        <v>3006</v>
      </c>
      <c r="B256" s="320" t="s">
        <v>3007</v>
      </c>
      <c r="C256" s="322"/>
      <c r="D256" s="322"/>
      <c r="E256" s="370" t="str">
        <f t="shared" si="3"/>
        <v/>
      </c>
      <c r="F256" s="319"/>
    </row>
    <row r="257" ht="38.1" customHeight="1" spans="1:6">
      <c r="A257" s="326" t="s">
        <v>3008</v>
      </c>
      <c r="B257" s="320" t="s">
        <v>3009</v>
      </c>
      <c r="C257" s="322"/>
      <c r="D257" s="322"/>
      <c r="E257" s="370" t="str">
        <f t="shared" si="3"/>
        <v/>
      </c>
      <c r="F257" s="319"/>
    </row>
    <row r="258" ht="38.1" customHeight="1" spans="1:6">
      <c r="A258" s="326" t="s">
        <v>3010</v>
      </c>
      <c r="B258" s="320" t="s">
        <v>3011</v>
      </c>
      <c r="C258" s="322"/>
      <c r="D258" s="322"/>
      <c r="E258" s="370" t="str">
        <f t="shared" si="3"/>
        <v/>
      </c>
      <c r="F258" s="319"/>
    </row>
    <row r="259" ht="38.1" customHeight="1" spans="1:6">
      <c r="A259" s="326" t="s">
        <v>3012</v>
      </c>
      <c r="B259" s="320" t="s">
        <v>3013</v>
      </c>
      <c r="C259" s="322"/>
      <c r="D259" s="322"/>
      <c r="E259" s="370" t="str">
        <f t="shared" si="3"/>
        <v/>
      </c>
      <c r="F259" s="319"/>
    </row>
    <row r="260" ht="38.1" customHeight="1" spans="1:6">
      <c r="A260" s="315"/>
      <c r="B260" s="316"/>
      <c r="C260" s="317"/>
      <c r="D260" s="317"/>
      <c r="E260" s="354"/>
      <c r="F260" s="319"/>
    </row>
    <row r="261" ht="38.1" customHeight="1" spans="1:6">
      <c r="A261" s="327"/>
      <c r="B261" s="328" t="s">
        <v>3014</v>
      </c>
      <c r="C261" s="324">
        <f>C4+C20+C32+C43+C98+C122+C174+C178+C204+C221+C239</f>
        <v>67598</v>
      </c>
      <c r="D261" s="324">
        <f>D4+D20+D32+D43+D98+D122+D174+D178+D204+D221+D239</f>
        <v>87854</v>
      </c>
      <c r="E261" s="370">
        <f t="shared" ref="E261:E263" si="4">IF(C261&gt;0,D261/C261-1,IF(C261&lt;0,-(D261/C261-1),""))</f>
        <v>0.3</v>
      </c>
      <c r="F261" s="319"/>
    </row>
    <row r="262" ht="38.1" customHeight="1" spans="1:6">
      <c r="A262" s="371" t="s">
        <v>3015</v>
      </c>
      <c r="B262" s="330" t="s">
        <v>120</v>
      </c>
      <c r="C262" s="372">
        <f>C263</f>
        <v>33110</v>
      </c>
      <c r="D262" s="372">
        <f>D263</f>
        <v>5000</v>
      </c>
      <c r="E262" s="370">
        <f t="shared" si="4"/>
        <v>-0.849</v>
      </c>
      <c r="F262" s="319"/>
    </row>
    <row r="263" ht="38.1" customHeight="1" spans="1:6">
      <c r="A263" s="371" t="s">
        <v>3016</v>
      </c>
      <c r="B263" s="373" t="s">
        <v>3017</v>
      </c>
      <c r="C263" s="372">
        <f>C264+C265+C266+C267</f>
        <v>33110</v>
      </c>
      <c r="D263" s="372">
        <f>D264+D265+D266+D267</f>
        <v>5000</v>
      </c>
      <c r="E263" s="370">
        <f t="shared" si="4"/>
        <v>-0.849</v>
      </c>
      <c r="F263" s="319"/>
    </row>
    <row r="264" ht="38.1" customHeight="1" spans="1:7">
      <c r="A264" s="374" t="s">
        <v>3018</v>
      </c>
      <c r="B264" s="335" t="s">
        <v>3019</v>
      </c>
      <c r="C264" s="375"/>
      <c r="D264" s="376"/>
      <c r="E264" s="377"/>
      <c r="F264" s="319"/>
      <c r="G264" s="299"/>
    </row>
    <row r="265" ht="38.1" customHeight="1" spans="1:7">
      <c r="A265" s="374" t="s">
        <v>3020</v>
      </c>
      <c r="B265" s="335" t="s">
        <v>3021</v>
      </c>
      <c r="C265" s="375"/>
      <c r="D265" s="376"/>
      <c r="E265" s="377"/>
      <c r="F265" s="319"/>
      <c r="G265" s="299"/>
    </row>
    <row r="266" ht="38.1" customHeight="1" spans="1:6">
      <c r="A266" s="378" t="s">
        <v>3022</v>
      </c>
      <c r="B266" s="332" t="s">
        <v>3023</v>
      </c>
      <c r="C266" s="379">
        <v>5000</v>
      </c>
      <c r="D266" s="380">
        <v>5000</v>
      </c>
      <c r="E266" s="370">
        <f t="shared" ref="E266" si="5">IF(C266&gt;0,D266/C266-1,IF(C266&lt;0,-(D266/C266-1),""))</f>
        <v>0</v>
      </c>
      <c r="F266" s="319"/>
    </row>
    <row r="267" ht="38.1" customHeight="1" spans="1:6">
      <c r="A267" s="378" t="s">
        <v>3024</v>
      </c>
      <c r="B267" s="332" t="s">
        <v>3025</v>
      </c>
      <c r="C267" s="379">
        <v>28110</v>
      </c>
      <c r="D267" s="380"/>
      <c r="E267" s="381"/>
      <c r="F267" s="319"/>
    </row>
    <row r="268" ht="38.1" customHeight="1" spans="1:6">
      <c r="A268" s="378" t="s">
        <v>3026</v>
      </c>
      <c r="B268" s="337" t="s">
        <v>3027</v>
      </c>
      <c r="C268" s="372">
        <v>2310</v>
      </c>
      <c r="D268" s="382">
        <v>500</v>
      </c>
      <c r="E268" s="370">
        <f t="shared" ref="E268:E269" si="6">IF(C268&gt;0,D268/C268-1,IF(C268&lt;0,-(D268/C268-1),""))</f>
        <v>-0.784</v>
      </c>
      <c r="F268" s="319"/>
    </row>
    <row r="269" ht="38.1" customHeight="1" spans="1:6">
      <c r="A269" s="383"/>
      <c r="B269" s="339" t="s">
        <v>127</v>
      </c>
      <c r="C269" s="372">
        <f>C261+C262+C268</f>
        <v>103018</v>
      </c>
      <c r="D269" s="372">
        <f>D261+D262+D268</f>
        <v>93354</v>
      </c>
      <c r="E269" s="370">
        <f t="shared" si="6"/>
        <v>-0.094</v>
      </c>
      <c r="F269" s="319"/>
    </row>
    <row r="270" spans="3:3">
      <c r="C270" s="384"/>
    </row>
    <row r="272" spans="3:3">
      <c r="C272" s="384"/>
    </row>
    <row r="274" spans="3:3">
      <c r="C274" s="384"/>
    </row>
    <row r="275" spans="3:3">
      <c r="C275" s="384"/>
    </row>
    <row r="277" spans="3:3">
      <c r="C277" s="384"/>
    </row>
    <row r="278" spans="3:3">
      <c r="C278" s="384"/>
    </row>
    <row r="279" spans="3:3">
      <c r="C279" s="384"/>
    </row>
    <row r="280" spans="3:3">
      <c r="C280" s="384"/>
    </row>
    <row r="282" spans="3:3">
      <c r="C282" s="384"/>
    </row>
  </sheetData>
  <autoFilter ref="A3:G269"/>
  <mergeCells count="1">
    <mergeCell ref="B1:E1"/>
  </mergeCells>
  <conditionalFormatting sqref="B268:D268">
    <cfRule type="expression" dxfId="25"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37"/>
  <sheetViews>
    <sheetView showGridLines="0" showZeros="0" view="pageBreakPreview" zoomScaleNormal="115" zoomScaleSheetLayoutView="100" workbookViewId="0">
      <pane ySplit="3" topLeftCell="A31" activePane="bottomLeft" state="frozen"/>
      <selection/>
      <selection pane="bottomLeft" activeCell="F46" sqref="F46"/>
    </sheetView>
  </sheetViews>
  <sheetFormatPr defaultColWidth="9" defaultRowHeight="14.25" outlineLevelCol="5"/>
  <cols>
    <col min="1" max="1" width="15" style="156" customWidth="1"/>
    <col min="2" max="2" width="50.75" style="156" customWidth="1"/>
    <col min="3" max="4" width="20.625" style="156" customWidth="1"/>
    <col min="5" max="5" width="20.625" style="343" customWidth="1"/>
    <col min="6" max="6" width="3.75" style="156" customWidth="1"/>
    <col min="7" max="16384" width="9" style="156"/>
  </cols>
  <sheetData>
    <row r="1" ht="45" customHeight="1" spans="1:6">
      <c r="A1" s="158"/>
      <c r="B1" s="344" t="s">
        <v>3028</v>
      </c>
      <c r="C1" s="344"/>
      <c r="D1" s="344"/>
      <c r="E1" s="344"/>
      <c r="F1" s="158"/>
    </row>
    <row r="2" s="341" customFormat="1" ht="20.1" customHeight="1" spans="1:6">
      <c r="A2" s="345"/>
      <c r="B2" s="346"/>
      <c r="C2" s="347"/>
      <c r="D2" s="346"/>
      <c r="E2" s="348" t="s">
        <v>2</v>
      </c>
      <c r="F2" s="345"/>
    </row>
    <row r="3" s="342" customFormat="1" ht="45" customHeight="1" spans="1:6">
      <c r="A3" s="349" t="s">
        <v>3</v>
      </c>
      <c r="B3" s="350" t="s">
        <v>4</v>
      </c>
      <c r="C3" s="272" t="s">
        <v>129</v>
      </c>
      <c r="D3" s="272" t="s">
        <v>6</v>
      </c>
      <c r="E3" s="272" t="s">
        <v>130</v>
      </c>
      <c r="F3" s="351"/>
    </row>
    <row r="4" s="342" customFormat="1" ht="36" customHeight="1" spans="1:6">
      <c r="A4" s="321" t="s">
        <v>2509</v>
      </c>
      <c r="B4" s="316" t="s">
        <v>2510</v>
      </c>
      <c r="C4" s="324"/>
      <c r="D4" s="324"/>
      <c r="E4" s="352"/>
      <c r="F4" s="353"/>
    </row>
    <row r="5" ht="36" customHeight="1" spans="1:6">
      <c r="A5" s="321" t="s">
        <v>2511</v>
      </c>
      <c r="B5" s="316" t="s">
        <v>2512</v>
      </c>
      <c r="C5" s="324"/>
      <c r="D5" s="324"/>
      <c r="E5" s="354"/>
      <c r="F5" s="353"/>
    </row>
    <row r="6" ht="36" customHeight="1" spans="1:6">
      <c r="A6" s="321" t="s">
        <v>2513</v>
      </c>
      <c r="B6" s="316" t="s">
        <v>2514</v>
      </c>
      <c r="C6" s="324"/>
      <c r="D6" s="324"/>
      <c r="E6" s="354"/>
      <c r="F6" s="353"/>
    </row>
    <row r="7" ht="36" customHeight="1" spans="1:6">
      <c r="A7" s="321" t="s">
        <v>2515</v>
      </c>
      <c r="B7" s="316" t="s">
        <v>2516</v>
      </c>
      <c r="C7" s="324"/>
      <c r="D7" s="324"/>
      <c r="E7" s="354"/>
      <c r="F7" s="353"/>
    </row>
    <row r="8" ht="36" customHeight="1" spans="1:6">
      <c r="A8" s="321" t="s">
        <v>2517</v>
      </c>
      <c r="B8" s="316" t="s">
        <v>2518</v>
      </c>
      <c r="C8" s="324"/>
      <c r="D8" s="324"/>
      <c r="E8" s="354"/>
      <c r="F8" s="353"/>
    </row>
    <row r="9" ht="36" customHeight="1" spans="1:6">
      <c r="A9" s="321" t="s">
        <v>2519</v>
      </c>
      <c r="B9" s="316" t="s">
        <v>2520</v>
      </c>
      <c r="C9" s="324"/>
      <c r="D9" s="324"/>
      <c r="E9" s="354"/>
      <c r="F9" s="353"/>
    </row>
    <row r="10" ht="36" customHeight="1" spans="1:6">
      <c r="A10" s="321" t="s">
        <v>2521</v>
      </c>
      <c r="B10" s="316" t="s">
        <v>2522</v>
      </c>
      <c r="C10" s="324">
        <v>3000</v>
      </c>
      <c r="D10" s="324">
        <v>6500</v>
      </c>
      <c r="E10" s="354">
        <f>D10/C10-1</f>
        <v>1.167</v>
      </c>
      <c r="F10" s="353"/>
    </row>
    <row r="11" ht="36" customHeight="1" spans="1:6">
      <c r="A11" s="321" t="s">
        <v>2523</v>
      </c>
      <c r="B11" s="320" t="s">
        <v>2524</v>
      </c>
      <c r="C11" s="322">
        <v>0</v>
      </c>
      <c r="D11" s="322"/>
      <c r="E11" s="354"/>
      <c r="F11" s="134"/>
    </row>
    <row r="12" ht="36" customHeight="1" spans="1:6">
      <c r="A12" s="321" t="s">
        <v>2525</v>
      </c>
      <c r="B12" s="320" t="s">
        <v>2526</v>
      </c>
      <c r="C12" s="322">
        <v>0</v>
      </c>
      <c r="D12" s="322"/>
      <c r="E12" s="354"/>
      <c r="F12" s="353"/>
    </row>
    <row r="13" ht="36" customHeight="1" spans="1:6">
      <c r="A13" s="321" t="s">
        <v>2527</v>
      </c>
      <c r="B13" s="320" t="s">
        <v>2528</v>
      </c>
      <c r="C13" s="322">
        <v>0</v>
      </c>
      <c r="D13" s="322"/>
      <c r="E13" s="354"/>
      <c r="F13" s="353"/>
    </row>
    <row r="14" ht="36" customHeight="1" spans="1:6">
      <c r="A14" s="321" t="s">
        <v>2529</v>
      </c>
      <c r="B14" s="320" t="s">
        <v>2530</v>
      </c>
      <c r="C14" s="322">
        <v>0</v>
      </c>
      <c r="D14" s="322"/>
      <c r="E14" s="354"/>
      <c r="F14" s="353"/>
    </row>
    <row r="15" ht="36" customHeight="1" spans="1:6">
      <c r="A15" s="321" t="s">
        <v>2531</v>
      </c>
      <c r="B15" s="320" t="s">
        <v>2532</v>
      </c>
      <c r="C15" s="322">
        <v>3000</v>
      </c>
      <c r="D15" s="322">
        <v>6500</v>
      </c>
      <c r="E15" s="354">
        <f t="shared" ref="E15:E37" si="0">D15/C15-1</f>
        <v>1.167</v>
      </c>
      <c r="F15" s="353"/>
    </row>
    <row r="16" ht="36" customHeight="1" spans="1:6">
      <c r="A16" s="355" t="s">
        <v>2533</v>
      </c>
      <c r="B16" s="356" t="s">
        <v>2534</v>
      </c>
      <c r="C16" s="324"/>
      <c r="D16" s="324"/>
      <c r="E16" s="354"/>
      <c r="F16" s="353"/>
    </row>
    <row r="17" ht="36" customHeight="1" spans="1:6">
      <c r="A17" s="355" t="s">
        <v>2535</v>
      </c>
      <c r="B17" s="356" t="s">
        <v>2536</v>
      </c>
      <c r="C17" s="324"/>
      <c r="D17" s="324"/>
      <c r="E17" s="354"/>
      <c r="F17" s="353"/>
    </row>
    <row r="18" ht="36" customHeight="1" spans="1:6">
      <c r="A18" s="355" t="s">
        <v>2537</v>
      </c>
      <c r="B18" s="201" t="s">
        <v>2538</v>
      </c>
      <c r="C18" s="322"/>
      <c r="D18" s="322"/>
      <c r="E18" s="354"/>
      <c r="F18" s="353"/>
    </row>
    <row r="19" ht="36" customHeight="1" spans="1:6">
      <c r="A19" s="355" t="s">
        <v>2539</v>
      </c>
      <c r="B19" s="201" t="s">
        <v>2540</v>
      </c>
      <c r="C19" s="322"/>
      <c r="D19" s="322"/>
      <c r="E19" s="354"/>
      <c r="F19" s="353"/>
    </row>
    <row r="20" ht="36" customHeight="1" spans="1:6">
      <c r="A20" s="355" t="s">
        <v>2541</v>
      </c>
      <c r="B20" s="356" t="s">
        <v>2542</v>
      </c>
      <c r="C20" s="324">
        <v>250</v>
      </c>
      <c r="D20" s="324">
        <v>520</v>
      </c>
      <c r="E20" s="354">
        <f t="shared" si="0"/>
        <v>1.08</v>
      </c>
      <c r="F20" s="353"/>
    </row>
    <row r="21" ht="36" customHeight="1" spans="1:6">
      <c r="A21" s="355" t="s">
        <v>2543</v>
      </c>
      <c r="B21" s="356" t="s">
        <v>2544</v>
      </c>
      <c r="C21" s="324"/>
      <c r="D21" s="324"/>
      <c r="E21" s="354"/>
      <c r="F21" s="353"/>
    </row>
    <row r="22" ht="36" customHeight="1" spans="1:6">
      <c r="A22" s="355" t="s">
        <v>2545</v>
      </c>
      <c r="B22" s="356" t="s">
        <v>2546</v>
      </c>
      <c r="C22" s="324"/>
      <c r="D22" s="324"/>
      <c r="E22" s="354"/>
      <c r="F22" s="353"/>
    </row>
    <row r="23" ht="36" customHeight="1" spans="1:6">
      <c r="A23" s="321" t="s">
        <v>2547</v>
      </c>
      <c r="B23" s="316" t="s">
        <v>2548</v>
      </c>
      <c r="C23" s="324"/>
      <c r="D23" s="324"/>
      <c r="E23" s="354"/>
      <c r="F23" s="353"/>
    </row>
    <row r="24" ht="36" customHeight="1" spans="1:6">
      <c r="A24" s="321" t="s">
        <v>2549</v>
      </c>
      <c r="B24" s="316" t="s">
        <v>2550</v>
      </c>
      <c r="C24" s="324">
        <v>150</v>
      </c>
      <c r="D24" s="324">
        <v>60</v>
      </c>
      <c r="E24" s="354">
        <f t="shared" si="0"/>
        <v>-0.6</v>
      </c>
      <c r="F24" s="353"/>
    </row>
    <row r="25" ht="36" customHeight="1" spans="1:6">
      <c r="A25" s="321" t="s">
        <v>2551</v>
      </c>
      <c r="B25" s="316" t="s">
        <v>2552</v>
      </c>
      <c r="C25" s="324"/>
      <c r="D25" s="324"/>
      <c r="E25" s="354"/>
      <c r="F25" s="353"/>
    </row>
    <row r="26" ht="36" customHeight="1" spans="1:6">
      <c r="A26" s="321" t="s">
        <v>2553</v>
      </c>
      <c r="B26" s="316" t="s">
        <v>2554</v>
      </c>
      <c r="C26" s="324"/>
      <c r="D26" s="324"/>
      <c r="E26" s="354"/>
      <c r="F26" s="353"/>
    </row>
    <row r="27" ht="36" customHeight="1" spans="1:6">
      <c r="A27" s="321" t="s">
        <v>2555</v>
      </c>
      <c r="B27" s="316" t="s">
        <v>2556</v>
      </c>
      <c r="C27" s="324"/>
      <c r="D27" s="324"/>
      <c r="E27" s="354"/>
      <c r="F27" s="353"/>
    </row>
    <row r="28" ht="36" customHeight="1" spans="1:6">
      <c r="A28" s="321"/>
      <c r="B28" s="320"/>
      <c r="C28" s="322"/>
      <c r="D28" s="322"/>
      <c r="E28" s="354"/>
      <c r="F28" s="134"/>
    </row>
    <row r="29" ht="36" customHeight="1" spans="1:6">
      <c r="A29" s="327"/>
      <c r="B29" s="328" t="s">
        <v>3029</v>
      </c>
      <c r="C29" s="324">
        <v>3400</v>
      </c>
      <c r="D29" s="324">
        <v>7080</v>
      </c>
      <c r="E29" s="354">
        <f t="shared" si="0"/>
        <v>1.082</v>
      </c>
      <c r="F29" s="134"/>
    </row>
    <row r="30" ht="36" customHeight="1" spans="1:6">
      <c r="A30" s="357">
        <v>105</v>
      </c>
      <c r="B30" s="358" t="s">
        <v>2558</v>
      </c>
      <c r="C30" s="359">
        <v>2310</v>
      </c>
      <c r="D30" s="359">
        <v>50000</v>
      </c>
      <c r="E30" s="354">
        <f t="shared" si="0"/>
        <v>20.645</v>
      </c>
      <c r="F30" s="134"/>
    </row>
    <row r="31" ht="36" customHeight="1" spans="1:6">
      <c r="A31" s="357">
        <v>110</v>
      </c>
      <c r="B31" s="358" t="s">
        <v>60</v>
      </c>
      <c r="C31" s="359">
        <f>C32+C35+C36</f>
        <v>4935</v>
      </c>
      <c r="D31" s="359">
        <f>D32+D35+D36</f>
        <v>36274</v>
      </c>
      <c r="E31" s="354">
        <f t="shared" si="0"/>
        <v>6.35</v>
      </c>
      <c r="F31" s="134"/>
    </row>
    <row r="32" ht="36" customHeight="1" spans="1:6">
      <c r="A32" s="360">
        <v>11004</v>
      </c>
      <c r="B32" s="361" t="s">
        <v>3030</v>
      </c>
      <c r="C32" s="362">
        <v>4630</v>
      </c>
      <c r="D32" s="362">
        <v>4646</v>
      </c>
      <c r="E32" s="354">
        <f t="shared" si="0"/>
        <v>0.003</v>
      </c>
      <c r="F32" s="134"/>
    </row>
    <row r="33" ht="36" customHeight="1" spans="1:6">
      <c r="A33" s="360">
        <v>1100401</v>
      </c>
      <c r="B33" s="361" t="s">
        <v>2560</v>
      </c>
      <c r="C33" s="362">
        <v>4630</v>
      </c>
      <c r="D33" s="362">
        <v>4646</v>
      </c>
      <c r="E33" s="354">
        <f t="shared" si="0"/>
        <v>0.003</v>
      </c>
      <c r="F33" s="134"/>
    </row>
    <row r="34" ht="36" customHeight="1" spans="1:6">
      <c r="A34" s="360">
        <v>1100402</v>
      </c>
      <c r="B34" s="361" t="s">
        <v>3031</v>
      </c>
      <c r="C34" s="116"/>
      <c r="D34" s="362"/>
      <c r="E34" s="354"/>
      <c r="F34" s="134"/>
    </row>
    <row r="35" ht="36" customHeight="1" spans="1:6">
      <c r="A35" s="360">
        <v>11008</v>
      </c>
      <c r="B35" s="361" t="s">
        <v>63</v>
      </c>
      <c r="C35" s="362">
        <v>305</v>
      </c>
      <c r="D35" s="363">
        <v>28110</v>
      </c>
      <c r="E35" s="354">
        <f t="shared" si="0"/>
        <v>91.164</v>
      </c>
      <c r="F35" s="134"/>
    </row>
    <row r="36" ht="36" customHeight="1" spans="1:6">
      <c r="A36" s="364">
        <v>11009</v>
      </c>
      <c r="B36" s="365" t="s">
        <v>64</v>
      </c>
      <c r="C36" s="366"/>
      <c r="D36" s="366">
        <v>3518</v>
      </c>
      <c r="E36" s="354"/>
      <c r="F36" s="134"/>
    </row>
    <row r="37" ht="36" customHeight="1" spans="1:6">
      <c r="A37" s="367"/>
      <c r="B37" s="368" t="s">
        <v>67</v>
      </c>
      <c r="C37" s="359">
        <f>C29+C30+C31</f>
        <v>10645</v>
      </c>
      <c r="D37" s="359">
        <f>D29+D30+D31</f>
        <v>93354</v>
      </c>
      <c r="E37" s="354">
        <f t="shared" si="0"/>
        <v>7.77</v>
      </c>
      <c r="F37" s="134"/>
    </row>
  </sheetData>
  <autoFilter ref="A3:F37"/>
  <mergeCells count="1">
    <mergeCell ref="B1:E1"/>
  </mergeCells>
  <conditionalFormatting sqref="B30:C34 D31:D32">
    <cfRule type="expression" dxfId="26"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274"/>
  <sheetViews>
    <sheetView showGridLines="0" showZeros="0" view="pageBreakPreview" zoomScaleNormal="115" zoomScaleSheetLayoutView="100" workbookViewId="0">
      <pane ySplit="3" topLeftCell="A202" activePane="bottomLeft" state="frozen"/>
      <selection/>
      <selection pane="bottomLeft" activeCell="B202" sqref="B202"/>
    </sheetView>
  </sheetViews>
  <sheetFormatPr defaultColWidth="9" defaultRowHeight="14.25" outlineLevelCol="6"/>
  <cols>
    <col min="1" max="1" width="13.5" style="299" customWidth="1"/>
    <col min="2" max="2" width="50.75" style="299" customWidth="1"/>
    <col min="3" max="4" width="20.625" style="300" customWidth="1"/>
    <col min="5" max="5" width="20.625" style="301" customWidth="1"/>
    <col min="6" max="6" width="3.75" style="302" customWidth="1"/>
    <col min="7" max="16384" width="9" style="299"/>
  </cols>
  <sheetData>
    <row r="1" ht="45" customHeight="1" spans="1:7">
      <c r="A1" s="303"/>
      <c r="B1" s="304" t="s">
        <v>3032</v>
      </c>
      <c r="C1" s="304"/>
      <c r="D1" s="304"/>
      <c r="E1" s="304"/>
      <c r="F1" s="305"/>
      <c r="G1" s="303"/>
    </row>
    <row r="2" s="296" customFormat="1" ht="20.1" customHeight="1" spans="1:7">
      <c r="A2" s="306"/>
      <c r="B2" s="307"/>
      <c r="C2" s="307"/>
      <c r="D2" s="307"/>
      <c r="E2" s="308" t="s">
        <v>2</v>
      </c>
      <c r="F2" s="309"/>
      <c r="G2" s="306"/>
    </row>
    <row r="3" s="297" customFormat="1" ht="45" customHeight="1" spans="1:7">
      <c r="A3" s="310" t="s">
        <v>3</v>
      </c>
      <c r="B3" s="311" t="s">
        <v>4</v>
      </c>
      <c r="C3" s="312" t="s">
        <v>129</v>
      </c>
      <c r="D3" s="312" t="s">
        <v>6</v>
      </c>
      <c r="E3" s="312" t="s">
        <v>130</v>
      </c>
      <c r="F3" s="313"/>
      <c r="G3" s="314"/>
    </row>
    <row r="4" ht="36" customHeight="1" spans="1:7">
      <c r="A4" s="315" t="s">
        <v>81</v>
      </c>
      <c r="B4" s="316" t="s">
        <v>2563</v>
      </c>
      <c r="C4" s="317">
        <v>80</v>
      </c>
      <c r="D4" s="317">
        <v>90</v>
      </c>
      <c r="E4" s="318">
        <f>D4/C4-1</f>
        <v>0.125</v>
      </c>
      <c r="F4" s="319"/>
      <c r="G4" s="303"/>
    </row>
    <row r="5" ht="36" customHeight="1" spans="1:7">
      <c r="A5" s="315" t="s">
        <v>2564</v>
      </c>
      <c r="B5" s="320" t="s">
        <v>2565</v>
      </c>
      <c r="C5" s="317">
        <v>20</v>
      </c>
      <c r="D5" s="317">
        <v>20</v>
      </c>
      <c r="E5" s="318">
        <f t="shared" ref="E5:E68" si="0">D5/C5-1</f>
        <v>0</v>
      </c>
      <c r="F5" s="319"/>
      <c r="G5" s="303"/>
    </row>
    <row r="6" ht="36" customHeight="1" spans="1:7">
      <c r="A6" s="321" t="s">
        <v>2566</v>
      </c>
      <c r="B6" s="320" t="s">
        <v>2567</v>
      </c>
      <c r="C6" s="322"/>
      <c r="D6" s="322"/>
      <c r="E6" s="318"/>
      <c r="F6" s="319"/>
      <c r="G6" s="303"/>
    </row>
    <row r="7" ht="36" customHeight="1" spans="1:7">
      <c r="A7" s="321" t="s">
        <v>2568</v>
      </c>
      <c r="B7" s="320" t="s">
        <v>2569</v>
      </c>
      <c r="C7" s="322">
        <v>15</v>
      </c>
      <c r="D7" s="322">
        <v>15</v>
      </c>
      <c r="E7" s="318">
        <f t="shared" si="0"/>
        <v>0</v>
      </c>
      <c r="F7" s="319"/>
      <c r="G7" s="303"/>
    </row>
    <row r="8" ht="36" customHeight="1" spans="1:7">
      <c r="A8" s="321" t="s">
        <v>2570</v>
      </c>
      <c r="B8" s="320" t="s">
        <v>2571</v>
      </c>
      <c r="C8" s="323"/>
      <c r="D8" s="323"/>
      <c r="E8" s="318"/>
      <c r="F8" s="319"/>
      <c r="G8" s="303"/>
    </row>
    <row r="9" ht="36" customHeight="1" spans="1:7">
      <c r="A9" s="321" t="s">
        <v>2572</v>
      </c>
      <c r="B9" s="320" t="s">
        <v>2573</v>
      </c>
      <c r="C9" s="322"/>
      <c r="D9" s="322"/>
      <c r="E9" s="318"/>
      <c r="F9" s="319"/>
      <c r="G9" s="303"/>
    </row>
    <row r="10" ht="36" customHeight="1" spans="1:7">
      <c r="A10" s="321" t="s">
        <v>2574</v>
      </c>
      <c r="B10" s="320" t="s">
        <v>2575</v>
      </c>
      <c r="C10" s="323">
        <v>5</v>
      </c>
      <c r="D10" s="323">
        <v>5</v>
      </c>
      <c r="E10" s="318">
        <f t="shared" si="0"/>
        <v>0</v>
      </c>
      <c r="F10" s="319"/>
      <c r="G10" s="303"/>
    </row>
    <row r="11" ht="36" customHeight="1" spans="1:7">
      <c r="A11" s="315" t="s">
        <v>2576</v>
      </c>
      <c r="B11" s="316" t="s">
        <v>2577</v>
      </c>
      <c r="C11" s="324">
        <v>60</v>
      </c>
      <c r="D11" s="324">
        <v>70</v>
      </c>
      <c r="E11" s="318">
        <f t="shared" si="0"/>
        <v>0.167</v>
      </c>
      <c r="F11" s="319"/>
      <c r="G11" s="303"/>
    </row>
    <row r="12" ht="36" customHeight="1" spans="1:7">
      <c r="A12" s="321" t="s">
        <v>2578</v>
      </c>
      <c r="B12" s="320" t="s">
        <v>2579</v>
      </c>
      <c r="C12" s="322"/>
      <c r="D12" s="322"/>
      <c r="E12" s="318"/>
      <c r="F12" s="319"/>
      <c r="G12" s="303"/>
    </row>
    <row r="13" ht="36" customHeight="1" spans="1:7">
      <c r="A13" s="321" t="s">
        <v>2580</v>
      </c>
      <c r="B13" s="320" t="s">
        <v>2581</v>
      </c>
      <c r="C13" s="322"/>
      <c r="D13" s="322"/>
      <c r="E13" s="318"/>
      <c r="F13" s="319"/>
      <c r="G13" s="303"/>
    </row>
    <row r="14" ht="36" customHeight="1" spans="1:7">
      <c r="A14" s="321" t="s">
        <v>2582</v>
      </c>
      <c r="B14" s="320" t="s">
        <v>2583</v>
      </c>
      <c r="C14" s="322"/>
      <c r="D14" s="322"/>
      <c r="E14" s="318"/>
      <c r="F14" s="319"/>
      <c r="G14" s="303"/>
    </row>
    <row r="15" ht="36" customHeight="1" spans="1:7">
      <c r="A15" s="321" t="s">
        <v>2584</v>
      </c>
      <c r="B15" s="320" t="s">
        <v>2585</v>
      </c>
      <c r="C15" s="322">
        <v>60</v>
      </c>
      <c r="D15" s="322">
        <v>70</v>
      </c>
      <c r="E15" s="318">
        <f t="shared" si="0"/>
        <v>0.167</v>
      </c>
      <c r="F15" s="319"/>
      <c r="G15" s="303"/>
    </row>
    <row r="16" ht="36" customHeight="1" spans="1:7">
      <c r="A16" s="321" t="s">
        <v>2586</v>
      </c>
      <c r="B16" s="320" t="s">
        <v>2587</v>
      </c>
      <c r="C16" s="322"/>
      <c r="D16" s="322"/>
      <c r="E16" s="318"/>
      <c r="F16" s="319"/>
      <c r="G16" s="303"/>
    </row>
    <row r="17" ht="36" customHeight="1" spans="1:7">
      <c r="A17" s="315" t="s">
        <v>2588</v>
      </c>
      <c r="B17" s="316" t="s">
        <v>2589</v>
      </c>
      <c r="C17" s="324">
        <f>SUM(C18:C19)</f>
        <v>0</v>
      </c>
      <c r="D17" s="324">
        <f>SUM(D18:D19)</f>
        <v>0</v>
      </c>
      <c r="E17" s="318"/>
      <c r="F17" s="319"/>
      <c r="G17" s="303"/>
    </row>
    <row r="18" ht="36" customHeight="1" spans="1:7">
      <c r="A18" s="321" t="s">
        <v>2590</v>
      </c>
      <c r="B18" s="320" t="s">
        <v>2591</v>
      </c>
      <c r="C18" s="322"/>
      <c r="D18" s="322"/>
      <c r="E18" s="318"/>
      <c r="F18" s="319"/>
      <c r="G18" s="303"/>
    </row>
    <row r="19" ht="36" customHeight="1" spans="1:7">
      <c r="A19" s="321" t="s">
        <v>2592</v>
      </c>
      <c r="B19" s="320" t="s">
        <v>2593</v>
      </c>
      <c r="C19" s="322"/>
      <c r="D19" s="322"/>
      <c r="E19" s="318"/>
      <c r="F19" s="319"/>
      <c r="G19" s="303"/>
    </row>
    <row r="20" ht="36" customHeight="1" spans="1:7">
      <c r="A20" s="315" t="s">
        <v>83</v>
      </c>
      <c r="B20" s="316" t="s">
        <v>2594</v>
      </c>
      <c r="C20" s="317">
        <v>50</v>
      </c>
      <c r="D20" s="317">
        <v>50</v>
      </c>
      <c r="E20" s="318">
        <f t="shared" si="0"/>
        <v>0</v>
      </c>
      <c r="F20" s="319"/>
      <c r="G20" s="303"/>
    </row>
    <row r="21" ht="36" customHeight="1" spans="1:7">
      <c r="A21" s="315" t="s">
        <v>2595</v>
      </c>
      <c r="B21" s="316" t="s">
        <v>2596</v>
      </c>
      <c r="C21" s="324">
        <v>50</v>
      </c>
      <c r="D21" s="324">
        <v>50</v>
      </c>
      <c r="E21" s="318">
        <f t="shared" si="0"/>
        <v>0</v>
      </c>
      <c r="F21" s="319"/>
      <c r="G21" s="303"/>
    </row>
    <row r="22" ht="36" customHeight="1" spans="1:7">
      <c r="A22" s="321" t="s">
        <v>2597</v>
      </c>
      <c r="B22" s="320" t="s">
        <v>2598</v>
      </c>
      <c r="C22" s="322">
        <v>50</v>
      </c>
      <c r="D22" s="322">
        <v>50</v>
      </c>
      <c r="E22" s="318">
        <f t="shared" si="0"/>
        <v>0</v>
      </c>
      <c r="F22" s="319"/>
      <c r="G22" s="303"/>
    </row>
    <row r="23" ht="36" customHeight="1" spans="1:7">
      <c r="A23" s="321" t="s">
        <v>2599</v>
      </c>
      <c r="B23" s="320" t="s">
        <v>2600</v>
      </c>
      <c r="C23" s="322"/>
      <c r="D23" s="322"/>
      <c r="E23" s="318"/>
      <c r="F23" s="319"/>
      <c r="G23" s="303"/>
    </row>
    <row r="24" ht="36" customHeight="1" spans="1:7">
      <c r="A24" s="321" t="s">
        <v>2601</v>
      </c>
      <c r="B24" s="320" t="s">
        <v>2602</v>
      </c>
      <c r="C24" s="322"/>
      <c r="D24" s="322"/>
      <c r="E24" s="318"/>
      <c r="F24" s="319"/>
      <c r="G24" s="303"/>
    </row>
    <row r="25" ht="36" customHeight="1" spans="1:7">
      <c r="A25" s="315" t="s">
        <v>2603</v>
      </c>
      <c r="B25" s="316" t="s">
        <v>2604</v>
      </c>
      <c r="C25" s="324">
        <f>SUM(C26:C28)</f>
        <v>0</v>
      </c>
      <c r="D25" s="324">
        <f>SUM(D26:D28)</f>
        <v>0</v>
      </c>
      <c r="E25" s="318"/>
      <c r="F25" s="319"/>
      <c r="G25" s="303"/>
    </row>
    <row r="26" ht="36" customHeight="1" spans="1:7">
      <c r="A26" s="321" t="s">
        <v>2605</v>
      </c>
      <c r="B26" s="320" t="s">
        <v>2598</v>
      </c>
      <c r="C26" s="322"/>
      <c r="D26" s="322"/>
      <c r="E26" s="318"/>
      <c r="F26" s="319"/>
      <c r="G26" s="303"/>
    </row>
    <row r="27" ht="36" customHeight="1" spans="1:7">
      <c r="A27" s="321" t="s">
        <v>2606</v>
      </c>
      <c r="B27" s="320" t="s">
        <v>2600</v>
      </c>
      <c r="C27" s="322"/>
      <c r="D27" s="322"/>
      <c r="E27" s="318"/>
      <c r="F27" s="319"/>
      <c r="G27" s="303"/>
    </row>
    <row r="28" ht="36" customHeight="1" spans="1:7">
      <c r="A28" s="321" t="s">
        <v>2607</v>
      </c>
      <c r="B28" s="320" t="s">
        <v>2608</v>
      </c>
      <c r="C28" s="322"/>
      <c r="D28" s="322"/>
      <c r="E28" s="318"/>
      <c r="F28" s="319"/>
      <c r="G28" s="303"/>
    </row>
    <row r="29" s="298" customFormat="1" ht="36" customHeight="1" spans="1:7">
      <c r="A29" s="315" t="s">
        <v>2609</v>
      </c>
      <c r="B29" s="316" t="s">
        <v>2610</v>
      </c>
      <c r="C29" s="324">
        <f>SUM(C30:C31)</f>
        <v>0</v>
      </c>
      <c r="D29" s="324">
        <f>SUM(D30:D31)</f>
        <v>0</v>
      </c>
      <c r="E29" s="318"/>
      <c r="F29" s="319"/>
      <c r="G29" s="303"/>
    </row>
    <row r="30" ht="36" customHeight="1" spans="1:7">
      <c r="A30" s="321" t="s">
        <v>2611</v>
      </c>
      <c r="B30" s="320" t="s">
        <v>2600</v>
      </c>
      <c r="C30" s="322"/>
      <c r="D30" s="322"/>
      <c r="E30" s="318"/>
      <c r="F30" s="319"/>
      <c r="G30" s="303"/>
    </row>
    <row r="31" ht="36" customHeight="1" spans="1:7">
      <c r="A31" s="321" t="s">
        <v>2612</v>
      </c>
      <c r="B31" s="320" t="s">
        <v>2613</v>
      </c>
      <c r="C31" s="322"/>
      <c r="D31" s="322"/>
      <c r="E31" s="318"/>
      <c r="F31" s="319"/>
      <c r="G31" s="303"/>
    </row>
    <row r="32" ht="36" customHeight="1" spans="1:7">
      <c r="A32" s="315" t="s">
        <v>87</v>
      </c>
      <c r="B32" s="316" t="s">
        <v>2614</v>
      </c>
      <c r="C32" s="317"/>
      <c r="D32" s="317"/>
      <c r="E32" s="318"/>
      <c r="F32" s="319"/>
      <c r="G32" s="303"/>
    </row>
    <row r="33" ht="36" customHeight="1" spans="1:7">
      <c r="A33" s="315" t="s">
        <v>2615</v>
      </c>
      <c r="B33" s="316" t="s">
        <v>2616</v>
      </c>
      <c r="C33" s="324">
        <f>SUM(C34:C37)</f>
        <v>0</v>
      </c>
      <c r="D33" s="324">
        <f>SUM(D34:D37)</f>
        <v>0</v>
      </c>
      <c r="E33" s="318"/>
      <c r="F33" s="319"/>
      <c r="G33" s="303"/>
    </row>
    <row r="34" ht="36" customHeight="1" spans="1:7">
      <c r="A34" s="321">
        <v>2116001</v>
      </c>
      <c r="B34" s="320" t="s">
        <v>2617</v>
      </c>
      <c r="C34" s="322">
        <f>SUM(C35:C42)</f>
        <v>0</v>
      </c>
      <c r="D34" s="322">
        <f>SUM(D35:D42)</f>
        <v>0</v>
      </c>
      <c r="E34" s="318"/>
      <c r="F34" s="319"/>
      <c r="G34" s="303"/>
    </row>
    <row r="35" ht="36" customHeight="1" spans="1:7">
      <c r="A35" s="321">
        <v>2116002</v>
      </c>
      <c r="B35" s="320" t="s">
        <v>2618</v>
      </c>
      <c r="C35" s="322"/>
      <c r="D35" s="322"/>
      <c r="E35" s="318"/>
      <c r="F35" s="319"/>
      <c r="G35" s="303"/>
    </row>
    <row r="36" ht="36" customHeight="1" spans="1:7">
      <c r="A36" s="321">
        <v>2116003</v>
      </c>
      <c r="B36" s="320" t="s">
        <v>2619</v>
      </c>
      <c r="C36" s="322"/>
      <c r="D36" s="322"/>
      <c r="E36" s="318"/>
      <c r="F36" s="319"/>
      <c r="G36" s="303"/>
    </row>
    <row r="37" s="298" customFormat="1" ht="36" customHeight="1" spans="1:7">
      <c r="A37" s="321">
        <v>2116099</v>
      </c>
      <c r="B37" s="320" t="s">
        <v>2620</v>
      </c>
      <c r="C37" s="322"/>
      <c r="D37" s="322"/>
      <c r="E37" s="318"/>
      <c r="F37" s="319"/>
      <c r="G37" s="303"/>
    </row>
    <row r="38" ht="36" customHeight="1" spans="1:7">
      <c r="A38" s="315">
        <v>21161</v>
      </c>
      <c r="B38" s="316" t="s">
        <v>2621</v>
      </c>
      <c r="C38" s="324">
        <f>SUM(C39:C42)</f>
        <v>0</v>
      </c>
      <c r="D38" s="324">
        <f>SUM(D39:D42)</f>
        <v>0</v>
      </c>
      <c r="E38" s="318"/>
      <c r="F38" s="319"/>
      <c r="G38" s="303"/>
    </row>
    <row r="39" ht="36" customHeight="1" spans="1:7">
      <c r="A39" s="321">
        <v>2116101</v>
      </c>
      <c r="B39" s="320" t="s">
        <v>2622</v>
      </c>
      <c r="C39" s="322"/>
      <c r="D39" s="322"/>
      <c r="E39" s="318"/>
      <c r="F39" s="319"/>
      <c r="G39" s="303"/>
    </row>
    <row r="40" ht="36" customHeight="1" spans="1:7">
      <c r="A40" s="321">
        <v>2116102</v>
      </c>
      <c r="B40" s="320" t="s">
        <v>2623</v>
      </c>
      <c r="C40" s="322"/>
      <c r="D40" s="322"/>
      <c r="E40" s="318"/>
      <c r="F40" s="319"/>
      <c r="G40" s="303"/>
    </row>
    <row r="41" ht="36" customHeight="1" spans="1:7">
      <c r="A41" s="321">
        <v>2116103</v>
      </c>
      <c r="B41" s="320" t="s">
        <v>2624</v>
      </c>
      <c r="C41" s="322"/>
      <c r="D41" s="322"/>
      <c r="E41" s="318"/>
      <c r="F41" s="319"/>
      <c r="G41" s="303"/>
    </row>
    <row r="42" ht="36" customHeight="1" spans="1:7">
      <c r="A42" s="321">
        <v>2116104</v>
      </c>
      <c r="B42" s="320" t="s">
        <v>2625</v>
      </c>
      <c r="C42" s="322"/>
      <c r="D42" s="322"/>
      <c r="E42" s="318"/>
      <c r="F42" s="319"/>
      <c r="G42" s="303"/>
    </row>
    <row r="43" ht="36" customHeight="1" spans="1:7">
      <c r="A43" s="315" t="s">
        <v>89</v>
      </c>
      <c r="B43" s="316" t="s">
        <v>2626</v>
      </c>
      <c r="C43" s="317">
        <v>2600</v>
      </c>
      <c r="D43" s="317">
        <v>5374</v>
      </c>
      <c r="E43" s="318">
        <f t="shared" si="0"/>
        <v>1.067</v>
      </c>
      <c r="F43" s="319"/>
      <c r="G43" s="303"/>
    </row>
    <row r="44" ht="36" customHeight="1" spans="1:7">
      <c r="A44" s="315" t="s">
        <v>2627</v>
      </c>
      <c r="B44" s="316" t="s">
        <v>2628</v>
      </c>
      <c r="C44" s="317">
        <v>2200</v>
      </c>
      <c r="D44" s="317">
        <v>5064</v>
      </c>
      <c r="E44" s="318">
        <f t="shared" si="0"/>
        <v>1.302</v>
      </c>
      <c r="F44" s="319"/>
      <c r="G44" s="303"/>
    </row>
    <row r="45" ht="36" customHeight="1" spans="1:7">
      <c r="A45" s="321" t="s">
        <v>2629</v>
      </c>
      <c r="B45" s="320" t="s">
        <v>2630</v>
      </c>
      <c r="C45" s="322">
        <v>1200</v>
      </c>
      <c r="D45" s="322">
        <v>1500</v>
      </c>
      <c r="E45" s="318">
        <f t="shared" si="0"/>
        <v>0.25</v>
      </c>
      <c r="F45" s="319"/>
      <c r="G45" s="303"/>
    </row>
    <row r="46" ht="36" customHeight="1" spans="1:7">
      <c r="A46" s="321" t="s">
        <v>2631</v>
      </c>
      <c r="B46" s="320" t="s">
        <v>2632</v>
      </c>
      <c r="C46" s="322"/>
      <c r="D46" s="322"/>
      <c r="E46" s="318"/>
      <c r="F46" s="319"/>
      <c r="G46" s="303"/>
    </row>
    <row r="47" ht="36" customHeight="1" spans="1:7">
      <c r="A47" s="321" t="s">
        <v>2633</v>
      </c>
      <c r="B47" s="320" t="s">
        <v>2634</v>
      </c>
      <c r="C47" s="322"/>
      <c r="D47" s="322"/>
      <c r="E47" s="318"/>
      <c r="F47" s="319"/>
      <c r="G47" s="303"/>
    </row>
    <row r="48" ht="36" customHeight="1" spans="1:7">
      <c r="A48" s="321" t="s">
        <v>2635</v>
      </c>
      <c r="B48" s="320" t="s">
        <v>2636</v>
      </c>
      <c r="C48" s="322"/>
      <c r="D48" s="322"/>
      <c r="E48" s="318"/>
      <c r="F48" s="319"/>
      <c r="G48" s="303"/>
    </row>
    <row r="49" ht="36" customHeight="1" spans="1:7">
      <c r="A49" s="321" t="s">
        <v>2637</v>
      </c>
      <c r="B49" s="320" t="s">
        <v>2638</v>
      </c>
      <c r="C49" s="322"/>
      <c r="D49" s="322"/>
      <c r="E49" s="318"/>
      <c r="F49" s="319"/>
      <c r="G49" s="303"/>
    </row>
    <row r="50" ht="36" customHeight="1" spans="1:7">
      <c r="A50" s="321" t="s">
        <v>2639</v>
      </c>
      <c r="B50" s="320" t="s">
        <v>2640</v>
      </c>
      <c r="C50" s="322"/>
      <c r="D50" s="322">
        <v>1564</v>
      </c>
      <c r="E50" s="318"/>
      <c r="F50" s="319"/>
      <c r="G50" s="303"/>
    </row>
    <row r="51" ht="36" customHeight="1" spans="1:7">
      <c r="A51" s="321" t="s">
        <v>2641</v>
      </c>
      <c r="B51" s="320" t="s">
        <v>2642</v>
      </c>
      <c r="C51" s="322"/>
      <c r="D51" s="322"/>
      <c r="E51" s="318"/>
      <c r="F51" s="319"/>
      <c r="G51" s="303"/>
    </row>
    <row r="52" ht="36" customHeight="1" spans="1:7">
      <c r="A52" s="321" t="s">
        <v>2643</v>
      </c>
      <c r="B52" s="320" t="s">
        <v>2644</v>
      </c>
      <c r="C52" s="322"/>
      <c r="D52" s="322"/>
      <c r="E52" s="318"/>
      <c r="F52" s="319"/>
      <c r="G52" s="303"/>
    </row>
    <row r="53" ht="36" customHeight="1" spans="1:7">
      <c r="A53" s="321" t="s">
        <v>2645</v>
      </c>
      <c r="B53" s="320" t="s">
        <v>2646</v>
      </c>
      <c r="C53" s="322"/>
      <c r="D53" s="322"/>
      <c r="E53" s="318"/>
      <c r="F53" s="319"/>
      <c r="G53" s="303"/>
    </row>
    <row r="54" ht="36" customHeight="1" spans="1:7">
      <c r="A54" s="321" t="s">
        <v>2647</v>
      </c>
      <c r="B54" s="320" t="s">
        <v>2648</v>
      </c>
      <c r="C54" s="322"/>
      <c r="D54" s="322"/>
      <c r="E54" s="318"/>
      <c r="F54" s="319"/>
      <c r="G54" s="303"/>
    </row>
    <row r="55" ht="36" customHeight="1" spans="1:7">
      <c r="A55" s="321" t="s">
        <v>2649</v>
      </c>
      <c r="B55" s="320" t="s">
        <v>2650</v>
      </c>
      <c r="C55" s="322"/>
      <c r="D55" s="322"/>
      <c r="E55" s="318"/>
      <c r="F55" s="319"/>
      <c r="G55" s="303"/>
    </row>
    <row r="56" ht="36" customHeight="1" spans="1:7">
      <c r="A56" s="321" t="s">
        <v>2651</v>
      </c>
      <c r="B56" s="320" t="s">
        <v>2652</v>
      </c>
      <c r="C56" s="323">
        <v>1000</v>
      </c>
      <c r="D56" s="323">
        <v>2000</v>
      </c>
      <c r="E56" s="318">
        <f t="shared" si="0"/>
        <v>1</v>
      </c>
      <c r="F56" s="319"/>
      <c r="G56" s="303"/>
    </row>
    <row r="57" ht="36" customHeight="1" spans="1:7">
      <c r="A57" s="315" t="s">
        <v>2653</v>
      </c>
      <c r="B57" s="316" t="s">
        <v>2654</v>
      </c>
      <c r="C57" s="324">
        <f>SUM(C58:C60)</f>
        <v>0</v>
      </c>
      <c r="D57" s="324">
        <f>SUM(D58:D60)</f>
        <v>0</v>
      </c>
      <c r="E57" s="318"/>
      <c r="F57" s="319"/>
      <c r="G57" s="303"/>
    </row>
    <row r="58" ht="36" customHeight="1" spans="1:7">
      <c r="A58" s="321" t="s">
        <v>2655</v>
      </c>
      <c r="B58" s="320" t="s">
        <v>2630</v>
      </c>
      <c r="C58" s="322"/>
      <c r="D58" s="322"/>
      <c r="E58" s="318"/>
      <c r="F58" s="319"/>
      <c r="G58" s="303"/>
    </row>
    <row r="59" ht="36" customHeight="1" spans="1:7">
      <c r="A59" s="321" t="s">
        <v>2656</v>
      </c>
      <c r="B59" s="320" t="s">
        <v>2632</v>
      </c>
      <c r="C59" s="322"/>
      <c r="D59" s="322"/>
      <c r="E59" s="318"/>
      <c r="F59" s="319"/>
      <c r="G59" s="303"/>
    </row>
    <row r="60" ht="36" customHeight="1" spans="1:7">
      <c r="A60" s="321" t="s">
        <v>2657</v>
      </c>
      <c r="B60" s="320" t="s">
        <v>2658</v>
      </c>
      <c r="C60" s="322"/>
      <c r="D60" s="322"/>
      <c r="E60" s="318"/>
      <c r="F60" s="319"/>
      <c r="G60" s="303"/>
    </row>
    <row r="61" ht="36" customHeight="1" spans="1:7">
      <c r="A61" s="315" t="s">
        <v>2659</v>
      </c>
      <c r="B61" s="316" t="s">
        <v>2660</v>
      </c>
      <c r="C61" s="324"/>
      <c r="D61" s="324"/>
      <c r="E61" s="318"/>
      <c r="F61" s="319"/>
      <c r="G61" s="303"/>
    </row>
    <row r="62" ht="36" customHeight="1" spans="1:7">
      <c r="A62" s="315" t="s">
        <v>2661</v>
      </c>
      <c r="B62" s="316" t="s">
        <v>2662</v>
      </c>
      <c r="C62" s="324">
        <v>250</v>
      </c>
      <c r="D62" s="324">
        <v>250</v>
      </c>
      <c r="E62" s="318">
        <f t="shared" si="0"/>
        <v>0</v>
      </c>
      <c r="F62" s="319"/>
      <c r="G62" s="303"/>
    </row>
    <row r="63" ht="36" customHeight="1" spans="1:7">
      <c r="A63" s="321" t="s">
        <v>2663</v>
      </c>
      <c r="B63" s="320" t="s">
        <v>2664</v>
      </c>
      <c r="C63" s="322"/>
      <c r="D63" s="322"/>
      <c r="E63" s="318"/>
      <c r="F63" s="319"/>
      <c r="G63" s="303"/>
    </row>
    <row r="64" ht="36" customHeight="1" spans="1:7">
      <c r="A64" s="321" t="s">
        <v>2665</v>
      </c>
      <c r="B64" s="320" t="s">
        <v>2666</v>
      </c>
      <c r="C64" s="322"/>
      <c r="D64" s="322"/>
      <c r="E64" s="318"/>
      <c r="F64" s="319"/>
      <c r="G64" s="303"/>
    </row>
    <row r="65" ht="36" customHeight="1" spans="1:7">
      <c r="A65" s="321" t="s">
        <v>2667</v>
      </c>
      <c r="B65" s="320" t="s">
        <v>2668</v>
      </c>
      <c r="C65" s="322"/>
      <c r="D65" s="322"/>
      <c r="E65" s="318"/>
      <c r="F65" s="319"/>
      <c r="G65" s="303"/>
    </row>
    <row r="66" ht="36" customHeight="1" spans="1:7">
      <c r="A66" s="321" t="s">
        <v>2669</v>
      </c>
      <c r="B66" s="320" t="s">
        <v>2670</v>
      </c>
      <c r="C66" s="322"/>
      <c r="D66" s="322"/>
      <c r="E66" s="318"/>
      <c r="F66" s="319"/>
      <c r="G66" s="303"/>
    </row>
    <row r="67" ht="36" customHeight="1" spans="1:7">
      <c r="A67" s="321" t="s">
        <v>2671</v>
      </c>
      <c r="B67" s="320" t="s">
        <v>2672</v>
      </c>
      <c r="C67" s="322">
        <v>250</v>
      </c>
      <c r="D67" s="322">
        <v>250</v>
      </c>
      <c r="E67" s="318">
        <f t="shared" si="0"/>
        <v>0</v>
      </c>
      <c r="F67" s="319"/>
      <c r="G67" s="303"/>
    </row>
    <row r="68" ht="36" customHeight="1" spans="1:7">
      <c r="A68" s="315" t="s">
        <v>2673</v>
      </c>
      <c r="B68" s="316" t="s">
        <v>2674</v>
      </c>
      <c r="C68" s="324">
        <f>SUM(C69:C71)</f>
        <v>150</v>
      </c>
      <c r="D68" s="324">
        <f>SUM(D69:D71)</f>
        <v>60</v>
      </c>
      <c r="E68" s="318">
        <f t="shared" si="0"/>
        <v>-0.6</v>
      </c>
      <c r="F68" s="319"/>
      <c r="G68" s="303"/>
    </row>
    <row r="69" ht="36" customHeight="1" spans="1:7">
      <c r="A69" s="321" t="s">
        <v>2675</v>
      </c>
      <c r="B69" s="320" t="s">
        <v>2676</v>
      </c>
      <c r="C69" s="322">
        <v>150</v>
      </c>
      <c r="D69" s="322">
        <v>60</v>
      </c>
      <c r="E69" s="318">
        <f t="shared" ref="E69:E103" si="1">D69/C69-1</f>
        <v>-0.6</v>
      </c>
      <c r="F69" s="319"/>
      <c r="G69" s="303"/>
    </row>
    <row r="70" ht="36" customHeight="1" spans="1:7">
      <c r="A70" s="321" t="s">
        <v>2677</v>
      </c>
      <c r="B70" s="320" t="s">
        <v>2678</v>
      </c>
      <c r="C70" s="322"/>
      <c r="D70" s="322"/>
      <c r="E70" s="318"/>
      <c r="F70" s="319"/>
      <c r="G70" s="303"/>
    </row>
    <row r="71" ht="36" customHeight="1" spans="1:7">
      <c r="A71" s="321" t="s">
        <v>2679</v>
      </c>
      <c r="B71" s="320" t="s">
        <v>2680</v>
      </c>
      <c r="C71" s="322"/>
      <c r="D71" s="322"/>
      <c r="E71" s="318"/>
      <c r="F71" s="319"/>
      <c r="G71" s="303"/>
    </row>
    <row r="72" ht="36" customHeight="1" spans="1:7">
      <c r="A72" s="315" t="s">
        <v>2681</v>
      </c>
      <c r="B72" s="316" t="s">
        <v>2682</v>
      </c>
      <c r="C72" s="324">
        <f>SUM(C73:C75)</f>
        <v>0</v>
      </c>
      <c r="D72" s="324">
        <f>SUM(D73:D75)</f>
        <v>0</v>
      </c>
      <c r="E72" s="318"/>
      <c r="F72" s="319"/>
      <c r="G72" s="303"/>
    </row>
    <row r="73" ht="36" customHeight="1" spans="1:7">
      <c r="A73" s="321" t="s">
        <v>2683</v>
      </c>
      <c r="B73" s="320" t="s">
        <v>2630</v>
      </c>
      <c r="C73" s="322"/>
      <c r="D73" s="322"/>
      <c r="E73" s="318"/>
      <c r="F73" s="319"/>
      <c r="G73" s="303"/>
    </row>
    <row r="74" ht="36" customHeight="1" spans="1:7">
      <c r="A74" s="321" t="s">
        <v>2684</v>
      </c>
      <c r="B74" s="320" t="s">
        <v>2632</v>
      </c>
      <c r="C74" s="322"/>
      <c r="D74" s="322"/>
      <c r="E74" s="318"/>
      <c r="F74" s="319"/>
      <c r="G74" s="303"/>
    </row>
    <row r="75" ht="36" customHeight="1" spans="1:7">
      <c r="A75" s="321" t="s">
        <v>2685</v>
      </c>
      <c r="B75" s="320" t="s">
        <v>2686</v>
      </c>
      <c r="C75" s="322"/>
      <c r="D75" s="322"/>
      <c r="E75" s="318"/>
      <c r="F75" s="319"/>
      <c r="G75" s="303"/>
    </row>
    <row r="76" ht="36" customHeight="1" spans="1:7">
      <c r="A76" s="315" t="s">
        <v>2687</v>
      </c>
      <c r="B76" s="316" t="s">
        <v>2688</v>
      </c>
      <c r="C76" s="324">
        <f>SUM(C77:C79)</f>
        <v>0</v>
      </c>
      <c r="D76" s="324">
        <f>SUM(D77:D79)</f>
        <v>0</v>
      </c>
      <c r="E76" s="318"/>
      <c r="F76" s="319"/>
      <c r="G76" s="303"/>
    </row>
    <row r="77" ht="36" customHeight="1" spans="1:7">
      <c r="A77" s="321" t="s">
        <v>2689</v>
      </c>
      <c r="B77" s="320" t="s">
        <v>2630</v>
      </c>
      <c r="C77" s="322"/>
      <c r="D77" s="322"/>
      <c r="E77" s="318"/>
      <c r="F77" s="319"/>
      <c r="G77" s="303"/>
    </row>
    <row r="78" ht="36" customHeight="1" spans="1:7">
      <c r="A78" s="321" t="s">
        <v>2690</v>
      </c>
      <c r="B78" s="320" t="s">
        <v>2632</v>
      </c>
      <c r="C78" s="322"/>
      <c r="D78" s="322"/>
      <c r="E78" s="318"/>
      <c r="F78" s="319"/>
      <c r="G78" s="303"/>
    </row>
    <row r="79" ht="36" customHeight="1" spans="1:7">
      <c r="A79" s="321" t="s">
        <v>2691</v>
      </c>
      <c r="B79" s="320" t="s">
        <v>2692</v>
      </c>
      <c r="C79" s="322"/>
      <c r="D79" s="322"/>
      <c r="E79" s="318"/>
      <c r="F79" s="319"/>
      <c r="G79" s="303"/>
    </row>
    <row r="80" ht="36" customHeight="1" spans="1:7">
      <c r="A80" s="315" t="s">
        <v>2693</v>
      </c>
      <c r="B80" s="316" t="s">
        <v>2694</v>
      </c>
      <c r="C80" s="324">
        <f>SUM(C81:C85)</f>
        <v>0</v>
      </c>
      <c r="D80" s="324">
        <f>SUM(D81:D85)</f>
        <v>0</v>
      </c>
      <c r="E80" s="318"/>
      <c r="F80" s="319"/>
      <c r="G80" s="303"/>
    </row>
    <row r="81" ht="36" customHeight="1" spans="1:7">
      <c r="A81" s="321" t="s">
        <v>2695</v>
      </c>
      <c r="B81" s="320" t="s">
        <v>2664</v>
      </c>
      <c r="C81" s="322"/>
      <c r="D81" s="322"/>
      <c r="E81" s="318"/>
      <c r="F81" s="319"/>
      <c r="G81" s="303"/>
    </row>
    <row r="82" ht="36" customHeight="1" spans="1:7">
      <c r="A82" s="321" t="s">
        <v>2696</v>
      </c>
      <c r="B82" s="320" t="s">
        <v>2666</v>
      </c>
      <c r="C82" s="322"/>
      <c r="D82" s="322"/>
      <c r="E82" s="318"/>
      <c r="F82" s="319"/>
      <c r="G82" s="303"/>
    </row>
    <row r="83" ht="36" customHeight="1" spans="1:7">
      <c r="A83" s="321" t="s">
        <v>2697</v>
      </c>
      <c r="B83" s="320" t="s">
        <v>2668</v>
      </c>
      <c r="C83" s="322"/>
      <c r="D83" s="322"/>
      <c r="E83" s="318"/>
      <c r="F83" s="319"/>
      <c r="G83" s="303"/>
    </row>
    <row r="84" ht="36" customHeight="1" spans="1:7">
      <c r="A84" s="321" t="s">
        <v>2698</v>
      </c>
      <c r="B84" s="320" t="s">
        <v>2670</v>
      </c>
      <c r="C84" s="322"/>
      <c r="D84" s="322"/>
      <c r="E84" s="318"/>
      <c r="F84" s="319"/>
      <c r="G84" s="303"/>
    </row>
    <row r="85" ht="36" customHeight="1" spans="1:7">
      <c r="A85" s="321" t="s">
        <v>2699</v>
      </c>
      <c r="B85" s="320" t="s">
        <v>2700</v>
      </c>
      <c r="C85" s="322"/>
      <c r="D85" s="322"/>
      <c r="E85" s="318"/>
      <c r="F85" s="319"/>
      <c r="G85" s="303"/>
    </row>
    <row r="86" ht="36" customHeight="1" spans="1:7">
      <c r="A86" s="315" t="s">
        <v>2701</v>
      </c>
      <c r="B86" s="316" t="s">
        <v>2702</v>
      </c>
      <c r="C86" s="324">
        <f>SUM(C87:C88)</f>
        <v>0</v>
      </c>
      <c r="D86" s="324">
        <f>SUM(D87:D88)</f>
        <v>0</v>
      </c>
      <c r="E86" s="318"/>
      <c r="F86" s="319"/>
      <c r="G86" s="303"/>
    </row>
    <row r="87" ht="36" customHeight="1" spans="1:7">
      <c r="A87" s="321" t="s">
        <v>2703</v>
      </c>
      <c r="B87" s="320" t="s">
        <v>2676</v>
      </c>
      <c r="C87" s="322"/>
      <c r="D87" s="322"/>
      <c r="E87" s="318"/>
      <c r="F87" s="319"/>
      <c r="G87" s="303"/>
    </row>
    <row r="88" ht="36" customHeight="1" spans="1:7">
      <c r="A88" s="321" t="s">
        <v>2704</v>
      </c>
      <c r="B88" s="320" t="s">
        <v>2705</v>
      </c>
      <c r="C88" s="322"/>
      <c r="D88" s="322"/>
      <c r="E88" s="318"/>
      <c r="F88" s="319"/>
      <c r="G88" s="303"/>
    </row>
    <row r="89" ht="36" customHeight="1" spans="1:7">
      <c r="A89" s="315" t="s">
        <v>2706</v>
      </c>
      <c r="B89" s="316" t="s">
        <v>2707</v>
      </c>
      <c r="C89" s="324">
        <f>SUM(C90:C97)</f>
        <v>0</v>
      </c>
      <c r="D89" s="324">
        <f>SUM(D90:D97)</f>
        <v>0</v>
      </c>
      <c r="E89" s="318"/>
      <c r="F89" s="319"/>
      <c r="G89" s="303"/>
    </row>
    <row r="90" ht="36" customHeight="1" spans="1:7">
      <c r="A90" s="321" t="s">
        <v>2708</v>
      </c>
      <c r="B90" s="320" t="s">
        <v>2630</v>
      </c>
      <c r="C90" s="322"/>
      <c r="D90" s="322"/>
      <c r="E90" s="318"/>
      <c r="F90" s="319"/>
      <c r="G90" s="303"/>
    </row>
    <row r="91" ht="36" customHeight="1" spans="1:7">
      <c r="A91" s="321" t="s">
        <v>2709</v>
      </c>
      <c r="B91" s="320" t="s">
        <v>2632</v>
      </c>
      <c r="C91" s="322"/>
      <c r="D91" s="322"/>
      <c r="E91" s="318"/>
      <c r="F91" s="319"/>
      <c r="G91" s="303"/>
    </row>
    <row r="92" ht="36" customHeight="1" spans="1:7">
      <c r="A92" s="321" t="s">
        <v>2710</v>
      </c>
      <c r="B92" s="320" t="s">
        <v>2634</v>
      </c>
      <c r="C92" s="322"/>
      <c r="D92" s="322"/>
      <c r="E92" s="318"/>
      <c r="F92" s="319"/>
      <c r="G92" s="303"/>
    </row>
    <row r="93" ht="36" customHeight="1" spans="1:7">
      <c r="A93" s="321" t="s">
        <v>2711</v>
      </c>
      <c r="B93" s="320" t="s">
        <v>2636</v>
      </c>
      <c r="C93" s="322"/>
      <c r="D93" s="322"/>
      <c r="E93" s="318"/>
      <c r="F93" s="319"/>
      <c r="G93" s="303"/>
    </row>
    <row r="94" ht="36" customHeight="1" spans="1:7">
      <c r="A94" s="321" t="s">
        <v>2712</v>
      </c>
      <c r="B94" s="320" t="s">
        <v>2642</v>
      </c>
      <c r="C94" s="322"/>
      <c r="D94" s="322"/>
      <c r="E94" s="318"/>
      <c r="F94" s="319"/>
      <c r="G94" s="303"/>
    </row>
    <row r="95" ht="36" customHeight="1" spans="1:7">
      <c r="A95" s="321" t="s">
        <v>2713</v>
      </c>
      <c r="B95" s="320" t="s">
        <v>2646</v>
      </c>
      <c r="C95" s="322"/>
      <c r="D95" s="322"/>
      <c r="E95" s="318"/>
      <c r="F95" s="319"/>
      <c r="G95" s="303"/>
    </row>
    <row r="96" ht="36" customHeight="1" spans="1:7">
      <c r="A96" s="321" t="s">
        <v>2714</v>
      </c>
      <c r="B96" s="320" t="s">
        <v>2648</v>
      </c>
      <c r="C96" s="322"/>
      <c r="D96" s="322"/>
      <c r="E96" s="318"/>
      <c r="F96" s="319"/>
      <c r="G96" s="303"/>
    </row>
    <row r="97" ht="36" customHeight="1" spans="1:7">
      <c r="A97" s="321" t="s">
        <v>2715</v>
      </c>
      <c r="B97" s="320" t="s">
        <v>2716</v>
      </c>
      <c r="C97" s="322"/>
      <c r="D97" s="322"/>
      <c r="E97" s="318"/>
      <c r="F97" s="319"/>
      <c r="G97" s="303"/>
    </row>
    <row r="98" ht="36" customHeight="1" spans="1:7">
      <c r="A98" s="315" t="s">
        <v>91</v>
      </c>
      <c r="B98" s="316" t="s">
        <v>2717</v>
      </c>
      <c r="C98" s="317">
        <v>1800</v>
      </c>
      <c r="D98" s="317">
        <v>1785</v>
      </c>
      <c r="E98" s="318">
        <f t="shared" si="1"/>
        <v>-0.008</v>
      </c>
      <c r="F98" s="319"/>
      <c r="G98" s="303"/>
    </row>
    <row r="99" ht="36" customHeight="1" spans="1:7">
      <c r="A99" s="315" t="s">
        <v>2718</v>
      </c>
      <c r="B99" s="316" t="s">
        <v>2719</v>
      </c>
      <c r="C99" s="317">
        <v>1800</v>
      </c>
      <c r="D99" s="317">
        <v>1785</v>
      </c>
      <c r="E99" s="318">
        <f t="shared" si="1"/>
        <v>-0.008</v>
      </c>
      <c r="F99" s="319"/>
      <c r="G99" s="303"/>
    </row>
    <row r="100" ht="36" customHeight="1" spans="1:7">
      <c r="A100" s="321" t="s">
        <v>2720</v>
      </c>
      <c r="B100" s="320" t="s">
        <v>2600</v>
      </c>
      <c r="C100" s="322">
        <v>1500</v>
      </c>
      <c r="D100" s="322">
        <v>1191</v>
      </c>
      <c r="E100" s="318">
        <f t="shared" si="1"/>
        <v>-0.206</v>
      </c>
      <c r="F100" s="319"/>
      <c r="G100" s="303"/>
    </row>
    <row r="101" ht="36" customHeight="1" spans="1:7">
      <c r="A101" s="321" t="s">
        <v>2721</v>
      </c>
      <c r="B101" s="320" t="s">
        <v>2722</v>
      </c>
      <c r="C101" s="322"/>
      <c r="D101" s="322"/>
      <c r="E101" s="318"/>
      <c r="F101" s="319"/>
      <c r="G101" s="303"/>
    </row>
    <row r="102" ht="36" customHeight="1" spans="1:7">
      <c r="A102" s="321" t="s">
        <v>2723</v>
      </c>
      <c r="B102" s="320" t="s">
        <v>2724</v>
      </c>
      <c r="C102" s="322"/>
      <c r="D102" s="322"/>
      <c r="E102" s="318"/>
      <c r="F102" s="319"/>
      <c r="G102" s="303"/>
    </row>
    <row r="103" ht="36" customHeight="1" spans="1:7">
      <c r="A103" s="321" t="s">
        <v>2725</v>
      </c>
      <c r="B103" s="320" t="s">
        <v>2726</v>
      </c>
      <c r="C103" s="323">
        <v>300</v>
      </c>
      <c r="D103" s="323">
        <v>594</v>
      </c>
      <c r="E103" s="318">
        <f t="shared" si="1"/>
        <v>0.98</v>
      </c>
      <c r="F103" s="319"/>
      <c r="G103" s="303"/>
    </row>
    <row r="104" ht="36" customHeight="1" spans="1:7">
      <c r="A104" s="315" t="s">
        <v>2727</v>
      </c>
      <c r="B104" s="316" t="s">
        <v>2728</v>
      </c>
      <c r="C104" s="324">
        <f>SUM(C105:C108)</f>
        <v>0</v>
      </c>
      <c r="D104" s="324">
        <f>SUM(D105:D108)</f>
        <v>0</v>
      </c>
      <c r="E104" s="318"/>
      <c r="F104" s="319"/>
      <c r="G104" s="303"/>
    </row>
    <row r="105" ht="36" customHeight="1" spans="1:7">
      <c r="A105" s="321" t="s">
        <v>2729</v>
      </c>
      <c r="B105" s="320" t="s">
        <v>2600</v>
      </c>
      <c r="C105" s="322"/>
      <c r="D105" s="322"/>
      <c r="E105" s="318"/>
      <c r="F105" s="319"/>
      <c r="G105" s="303"/>
    </row>
    <row r="106" ht="36" customHeight="1" spans="1:7">
      <c r="A106" s="321" t="s">
        <v>2730</v>
      </c>
      <c r="B106" s="320" t="s">
        <v>2722</v>
      </c>
      <c r="C106" s="322"/>
      <c r="D106" s="322"/>
      <c r="E106" s="318"/>
      <c r="F106" s="319"/>
      <c r="G106" s="303"/>
    </row>
    <row r="107" ht="36" customHeight="1" spans="1:7">
      <c r="A107" s="321" t="s">
        <v>2731</v>
      </c>
      <c r="B107" s="320" t="s">
        <v>2732</v>
      </c>
      <c r="C107" s="322"/>
      <c r="D107" s="322"/>
      <c r="E107" s="318"/>
      <c r="F107" s="319"/>
      <c r="G107" s="303"/>
    </row>
    <row r="108" ht="36" customHeight="1" spans="1:7">
      <c r="A108" s="321" t="s">
        <v>2733</v>
      </c>
      <c r="B108" s="320" t="s">
        <v>2734</v>
      </c>
      <c r="C108" s="322"/>
      <c r="D108" s="322"/>
      <c r="E108" s="318"/>
      <c r="F108" s="319"/>
      <c r="G108" s="303"/>
    </row>
    <row r="109" ht="36" customHeight="1" spans="1:7">
      <c r="A109" s="315" t="s">
        <v>2735</v>
      </c>
      <c r="B109" s="316" t="s">
        <v>2736</v>
      </c>
      <c r="C109" s="317"/>
      <c r="D109" s="317"/>
      <c r="E109" s="318"/>
      <c r="F109" s="319"/>
      <c r="G109" s="303"/>
    </row>
    <row r="110" ht="36" customHeight="1" spans="1:7">
      <c r="A110" s="321" t="s">
        <v>2737</v>
      </c>
      <c r="B110" s="320" t="s">
        <v>2738</v>
      </c>
      <c r="C110" s="322"/>
      <c r="D110" s="322"/>
      <c r="E110" s="318"/>
      <c r="F110" s="319"/>
      <c r="G110" s="303"/>
    </row>
    <row r="111" ht="36" customHeight="1" spans="1:7">
      <c r="A111" s="321" t="s">
        <v>2739</v>
      </c>
      <c r="B111" s="320" t="s">
        <v>2740</v>
      </c>
      <c r="C111" s="322"/>
      <c r="D111" s="322"/>
      <c r="E111" s="318"/>
      <c r="F111" s="319"/>
      <c r="G111" s="303"/>
    </row>
    <row r="112" ht="36" customHeight="1" spans="1:7">
      <c r="A112" s="321" t="s">
        <v>2741</v>
      </c>
      <c r="B112" s="320" t="s">
        <v>2742</v>
      </c>
      <c r="C112" s="322"/>
      <c r="D112" s="322"/>
      <c r="E112" s="318"/>
      <c r="F112" s="319"/>
      <c r="G112" s="303"/>
    </row>
    <row r="113" ht="36" customHeight="1" spans="1:7">
      <c r="A113" s="321" t="s">
        <v>2743</v>
      </c>
      <c r="B113" s="320" t="s">
        <v>2744</v>
      </c>
      <c r="C113" s="323"/>
      <c r="D113" s="323"/>
      <c r="E113" s="318"/>
      <c r="F113" s="319"/>
      <c r="G113" s="303"/>
    </row>
    <row r="114" ht="36" customHeight="1" spans="1:7">
      <c r="A114" s="325">
        <v>21370</v>
      </c>
      <c r="B114" s="316" t="s">
        <v>2745</v>
      </c>
      <c r="C114" s="324">
        <f>SUM(C115:C116)</f>
        <v>0</v>
      </c>
      <c r="D114" s="324">
        <f>SUM(D115:D116)</f>
        <v>0</v>
      </c>
      <c r="E114" s="318"/>
      <c r="F114" s="319"/>
      <c r="G114" s="303"/>
    </row>
    <row r="115" ht="36" customHeight="1" spans="1:7">
      <c r="A115" s="326">
        <v>2137001</v>
      </c>
      <c r="B115" s="320" t="s">
        <v>2600</v>
      </c>
      <c r="C115" s="322"/>
      <c r="D115" s="322"/>
      <c r="E115" s="318"/>
      <c r="F115" s="319"/>
      <c r="G115" s="303"/>
    </row>
    <row r="116" ht="36" customHeight="1" spans="1:7">
      <c r="A116" s="326">
        <v>2137099</v>
      </c>
      <c r="B116" s="320" t="s">
        <v>2746</v>
      </c>
      <c r="C116" s="322"/>
      <c r="D116" s="322"/>
      <c r="E116" s="318"/>
      <c r="F116" s="319"/>
      <c r="G116" s="303"/>
    </row>
    <row r="117" ht="36" customHeight="1" spans="1:7">
      <c r="A117" s="325">
        <v>21371</v>
      </c>
      <c r="B117" s="316" t="s">
        <v>2747</v>
      </c>
      <c r="C117" s="324">
        <f>SUM(C118:C121)</f>
        <v>0</v>
      </c>
      <c r="D117" s="324">
        <f>SUM(D118:D121)</f>
        <v>0</v>
      </c>
      <c r="E117" s="318"/>
      <c r="F117" s="319"/>
      <c r="G117" s="303"/>
    </row>
    <row r="118" ht="36" customHeight="1" spans="1:7">
      <c r="A118" s="326">
        <v>2137101</v>
      </c>
      <c r="B118" s="320" t="s">
        <v>2738</v>
      </c>
      <c r="C118" s="322"/>
      <c r="D118" s="322"/>
      <c r="E118" s="318"/>
      <c r="F118" s="319"/>
      <c r="G118" s="303"/>
    </row>
    <row r="119" ht="36" customHeight="1" spans="1:7">
      <c r="A119" s="326">
        <v>2137102</v>
      </c>
      <c r="B119" s="320" t="s">
        <v>2748</v>
      </c>
      <c r="C119" s="322"/>
      <c r="D119" s="322"/>
      <c r="E119" s="318"/>
      <c r="F119" s="319"/>
      <c r="G119" s="303"/>
    </row>
    <row r="120" ht="36" customHeight="1" spans="1:7">
      <c r="A120" s="326">
        <v>2137103</v>
      </c>
      <c r="B120" s="320" t="s">
        <v>2742</v>
      </c>
      <c r="C120" s="322"/>
      <c r="D120" s="322"/>
      <c r="E120" s="318"/>
      <c r="F120" s="319"/>
      <c r="G120" s="303"/>
    </row>
    <row r="121" ht="36" customHeight="1" spans="1:7">
      <c r="A121" s="326">
        <v>2137199</v>
      </c>
      <c r="B121" s="320" t="s">
        <v>2749</v>
      </c>
      <c r="C121" s="322"/>
      <c r="D121" s="322"/>
      <c r="E121" s="318"/>
      <c r="F121" s="319"/>
      <c r="G121" s="303"/>
    </row>
    <row r="122" ht="36" customHeight="1" spans="1:7">
      <c r="A122" s="315" t="s">
        <v>93</v>
      </c>
      <c r="B122" s="316" t="s">
        <v>2750</v>
      </c>
      <c r="C122" s="317"/>
      <c r="D122" s="317"/>
      <c r="E122" s="318"/>
      <c r="F122" s="319"/>
      <c r="G122" s="303"/>
    </row>
    <row r="123" ht="36" customHeight="1" spans="1:7">
      <c r="A123" s="315" t="s">
        <v>2751</v>
      </c>
      <c r="B123" s="316" t="s">
        <v>2752</v>
      </c>
      <c r="C123" s="324">
        <f>SUM(C124:C127)</f>
        <v>0</v>
      </c>
      <c r="D123" s="324">
        <f>SUM(D124:D127)</f>
        <v>0</v>
      </c>
      <c r="E123" s="318"/>
      <c r="F123" s="319"/>
      <c r="G123" s="303"/>
    </row>
    <row r="124" ht="36" customHeight="1" spans="1:7">
      <c r="A124" s="321" t="s">
        <v>2753</v>
      </c>
      <c r="B124" s="320" t="s">
        <v>2754</v>
      </c>
      <c r="C124" s="322"/>
      <c r="D124" s="322"/>
      <c r="E124" s="318"/>
      <c r="F124" s="319"/>
      <c r="G124" s="303"/>
    </row>
    <row r="125" ht="36" customHeight="1" spans="1:7">
      <c r="A125" s="321" t="s">
        <v>2755</v>
      </c>
      <c r="B125" s="320" t="s">
        <v>2756</v>
      </c>
      <c r="C125" s="322"/>
      <c r="D125" s="322"/>
      <c r="E125" s="318"/>
      <c r="F125" s="319"/>
      <c r="G125" s="303"/>
    </row>
    <row r="126" ht="36" customHeight="1" spans="1:7">
      <c r="A126" s="321" t="s">
        <v>2757</v>
      </c>
      <c r="B126" s="320" t="s">
        <v>2758</v>
      </c>
      <c r="C126" s="322"/>
      <c r="D126" s="322"/>
      <c r="E126" s="318"/>
      <c r="F126" s="319"/>
      <c r="G126" s="303"/>
    </row>
    <row r="127" ht="36" customHeight="1" spans="1:7">
      <c r="A127" s="321" t="s">
        <v>2759</v>
      </c>
      <c r="B127" s="320" t="s">
        <v>2760</v>
      </c>
      <c r="C127" s="322"/>
      <c r="D127" s="322"/>
      <c r="E127" s="318"/>
      <c r="F127" s="319"/>
      <c r="G127" s="303"/>
    </row>
    <row r="128" ht="36" customHeight="1" spans="1:7">
      <c r="A128" s="315" t="s">
        <v>2761</v>
      </c>
      <c r="B128" s="316" t="s">
        <v>2762</v>
      </c>
      <c r="C128" s="317"/>
      <c r="D128" s="317"/>
      <c r="E128" s="318"/>
      <c r="F128" s="319"/>
      <c r="G128" s="303"/>
    </row>
    <row r="129" ht="36" customHeight="1" spans="1:7">
      <c r="A129" s="321" t="s">
        <v>2763</v>
      </c>
      <c r="B129" s="320" t="s">
        <v>2758</v>
      </c>
      <c r="C129" s="322"/>
      <c r="D129" s="322"/>
      <c r="E129" s="318"/>
      <c r="F129" s="319"/>
      <c r="G129" s="303"/>
    </row>
    <row r="130" ht="36" customHeight="1" spans="1:7">
      <c r="A130" s="321" t="s">
        <v>2764</v>
      </c>
      <c r="B130" s="320" t="s">
        <v>2765</v>
      </c>
      <c r="C130" s="322"/>
      <c r="D130" s="322"/>
      <c r="E130" s="318"/>
      <c r="F130" s="319"/>
      <c r="G130" s="303"/>
    </row>
    <row r="131" ht="36" customHeight="1" spans="1:7">
      <c r="A131" s="321" t="s">
        <v>2766</v>
      </c>
      <c r="B131" s="320" t="s">
        <v>2767</v>
      </c>
      <c r="C131" s="322"/>
      <c r="D131" s="322"/>
      <c r="E131" s="318"/>
      <c r="F131" s="319"/>
      <c r="G131" s="303"/>
    </row>
    <row r="132" ht="36" customHeight="1" spans="1:7">
      <c r="A132" s="321" t="s">
        <v>2768</v>
      </c>
      <c r="B132" s="320" t="s">
        <v>2769</v>
      </c>
      <c r="C132" s="323"/>
      <c r="D132" s="323"/>
      <c r="E132" s="318"/>
      <c r="F132" s="319"/>
      <c r="G132" s="303"/>
    </row>
    <row r="133" ht="36" customHeight="1" spans="1:7">
      <c r="A133" s="315" t="s">
        <v>2770</v>
      </c>
      <c r="B133" s="316" t="s">
        <v>2771</v>
      </c>
      <c r="C133" s="317"/>
      <c r="D133" s="317"/>
      <c r="E133" s="318"/>
      <c r="F133" s="319"/>
      <c r="G133" s="303"/>
    </row>
    <row r="134" ht="36" customHeight="1" spans="1:7">
      <c r="A134" s="321" t="s">
        <v>2772</v>
      </c>
      <c r="B134" s="320" t="s">
        <v>2773</v>
      </c>
      <c r="C134" s="322"/>
      <c r="D134" s="322"/>
      <c r="E134" s="318"/>
      <c r="F134" s="319"/>
      <c r="G134" s="303"/>
    </row>
    <row r="135" ht="36" customHeight="1" spans="1:7">
      <c r="A135" s="321" t="s">
        <v>2774</v>
      </c>
      <c r="B135" s="320" t="s">
        <v>2775</v>
      </c>
      <c r="C135" s="323"/>
      <c r="D135" s="323"/>
      <c r="E135" s="318"/>
      <c r="F135" s="319"/>
      <c r="G135" s="303"/>
    </row>
    <row r="136" ht="36" customHeight="1" spans="1:7">
      <c r="A136" s="321" t="s">
        <v>2776</v>
      </c>
      <c r="B136" s="320" t="s">
        <v>2777</v>
      </c>
      <c r="C136" s="323"/>
      <c r="D136" s="323"/>
      <c r="E136" s="318"/>
      <c r="F136" s="319"/>
      <c r="G136" s="303"/>
    </row>
    <row r="137" ht="36" customHeight="1" spans="1:7">
      <c r="A137" s="321" t="s">
        <v>2778</v>
      </c>
      <c r="B137" s="320" t="s">
        <v>2779</v>
      </c>
      <c r="C137" s="322"/>
      <c r="D137" s="322"/>
      <c r="E137" s="318"/>
      <c r="F137" s="319"/>
      <c r="G137" s="303"/>
    </row>
    <row r="138" ht="36" customHeight="1" spans="1:7">
      <c r="A138" s="315" t="s">
        <v>2780</v>
      </c>
      <c r="B138" s="316" t="s">
        <v>2781</v>
      </c>
      <c r="C138" s="324">
        <f>SUM(C139:C146)</f>
        <v>0</v>
      </c>
      <c r="D138" s="324">
        <f>SUM(D139:D146)</f>
        <v>0</v>
      </c>
      <c r="E138" s="318"/>
      <c r="F138" s="319"/>
      <c r="G138" s="303"/>
    </row>
    <row r="139" ht="36" customHeight="1" spans="1:7">
      <c r="A139" s="321" t="s">
        <v>2782</v>
      </c>
      <c r="B139" s="320" t="s">
        <v>2783</v>
      </c>
      <c r="C139" s="322"/>
      <c r="D139" s="322"/>
      <c r="E139" s="318"/>
      <c r="F139" s="319"/>
      <c r="G139" s="303"/>
    </row>
    <row r="140" ht="36" customHeight="1" spans="1:7">
      <c r="A140" s="321" t="s">
        <v>2784</v>
      </c>
      <c r="B140" s="320" t="s">
        <v>2785</v>
      </c>
      <c r="C140" s="322"/>
      <c r="D140" s="322"/>
      <c r="E140" s="318"/>
      <c r="F140" s="319"/>
      <c r="G140" s="303"/>
    </row>
    <row r="141" ht="36" customHeight="1" spans="1:7">
      <c r="A141" s="321" t="s">
        <v>2786</v>
      </c>
      <c r="B141" s="320" t="s">
        <v>2787</v>
      </c>
      <c r="C141" s="322"/>
      <c r="D141" s="322"/>
      <c r="E141" s="318"/>
      <c r="F141" s="319"/>
      <c r="G141" s="303"/>
    </row>
    <row r="142" ht="36" customHeight="1" spans="1:7">
      <c r="A142" s="321" t="s">
        <v>2788</v>
      </c>
      <c r="B142" s="320" t="s">
        <v>2789</v>
      </c>
      <c r="C142" s="322"/>
      <c r="D142" s="322"/>
      <c r="E142" s="318"/>
      <c r="F142" s="319"/>
      <c r="G142" s="303"/>
    </row>
    <row r="143" ht="36" customHeight="1" spans="1:7">
      <c r="A143" s="321" t="s">
        <v>2790</v>
      </c>
      <c r="B143" s="320" t="s">
        <v>2791</v>
      </c>
      <c r="C143" s="322"/>
      <c r="D143" s="322"/>
      <c r="E143" s="318"/>
      <c r="F143" s="319"/>
      <c r="G143" s="303"/>
    </row>
    <row r="144" ht="36" customHeight="1" spans="1:7">
      <c r="A144" s="321" t="s">
        <v>2792</v>
      </c>
      <c r="B144" s="320" t="s">
        <v>2793</v>
      </c>
      <c r="C144" s="322"/>
      <c r="D144" s="322"/>
      <c r="E144" s="318"/>
      <c r="F144" s="319"/>
      <c r="G144" s="303"/>
    </row>
    <row r="145" ht="36" customHeight="1" spans="1:7">
      <c r="A145" s="321" t="s">
        <v>2794</v>
      </c>
      <c r="B145" s="320" t="s">
        <v>2795</v>
      </c>
      <c r="C145" s="322"/>
      <c r="D145" s="322"/>
      <c r="E145" s="318"/>
      <c r="F145" s="319"/>
      <c r="G145" s="303"/>
    </row>
    <row r="146" ht="36" customHeight="1" spans="1:7">
      <c r="A146" s="321" t="s">
        <v>2796</v>
      </c>
      <c r="B146" s="320" t="s">
        <v>2797</v>
      </c>
      <c r="C146" s="322"/>
      <c r="D146" s="322"/>
      <c r="E146" s="318"/>
      <c r="F146" s="319"/>
      <c r="G146" s="303"/>
    </row>
    <row r="147" ht="36" customHeight="1" spans="1:7">
      <c r="A147" s="315" t="s">
        <v>2798</v>
      </c>
      <c r="B147" s="316" t="s">
        <v>2799</v>
      </c>
      <c r="C147" s="324">
        <f>SUM(C148:C153)</f>
        <v>0</v>
      </c>
      <c r="D147" s="324">
        <f>SUM(D148:D153)</f>
        <v>0</v>
      </c>
      <c r="E147" s="318"/>
      <c r="F147" s="319"/>
      <c r="G147" s="303"/>
    </row>
    <row r="148" ht="36" customHeight="1" spans="1:7">
      <c r="A148" s="321" t="s">
        <v>2800</v>
      </c>
      <c r="B148" s="320" t="s">
        <v>2801</v>
      </c>
      <c r="C148" s="322"/>
      <c r="D148" s="322"/>
      <c r="E148" s="318"/>
      <c r="F148" s="319"/>
      <c r="G148" s="303"/>
    </row>
    <row r="149" ht="36" customHeight="1" spans="1:7">
      <c r="A149" s="321" t="s">
        <v>2802</v>
      </c>
      <c r="B149" s="320" t="s">
        <v>2803</v>
      </c>
      <c r="C149" s="322"/>
      <c r="D149" s="322"/>
      <c r="E149" s="318"/>
      <c r="F149" s="319"/>
      <c r="G149" s="303"/>
    </row>
    <row r="150" ht="36" customHeight="1" spans="1:7">
      <c r="A150" s="321" t="s">
        <v>2804</v>
      </c>
      <c r="B150" s="320" t="s">
        <v>2805</v>
      </c>
      <c r="C150" s="322"/>
      <c r="D150" s="322"/>
      <c r="E150" s="318"/>
      <c r="F150" s="319"/>
      <c r="G150" s="303"/>
    </row>
    <row r="151" ht="36" customHeight="1" spans="1:7">
      <c r="A151" s="321" t="s">
        <v>2806</v>
      </c>
      <c r="B151" s="320" t="s">
        <v>2807</v>
      </c>
      <c r="C151" s="322"/>
      <c r="D151" s="322"/>
      <c r="E151" s="318"/>
      <c r="F151" s="319"/>
      <c r="G151" s="303"/>
    </row>
    <row r="152" ht="36" customHeight="1" spans="1:7">
      <c r="A152" s="321" t="s">
        <v>2808</v>
      </c>
      <c r="B152" s="320" t="s">
        <v>2809</v>
      </c>
      <c r="C152" s="322"/>
      <c r="D152" s="322"/>
      <c r="E152" s="318"/>
      <c r="F152" s="319"/>
      <c r="G152" s="303"/>
    </row>
    <row r="153" ht="36" customHeight="1" spans="1:7">
      <c r="A153" s="321" t="s">
        <v>2810</v>
      </c>
      <c r="B153" s="320" t="s">
        <v>2811</v>
      </c>
      <c r="C153" s="322"/>
      <c r="D153" s="322"/>
      <c r="E153" s="318"/>
      <c r="F153" s="319"/>
      <c r="G153" s="303"/>
    </row>
    <row r="154" ht="36" customHeight="1" spans="1:7">
      <c r="A154" s="315" t="s">
        <v>2812</v>
      </c>
      <c r="B154" s="316" t="s">
        <v>2813</v>
      </c>
      <c r="C154" s="317"/>
      <c r="D154" s="317"/>
      <c r="E154" s="318"/>
      <c r="F154" s="319"/>
      <c r="G154" s="303"/>
    </row>
    <row r="155" ht="36" customHeight="1" spans="1:7">
      <c r="A155" s="321" t="s">
        <v>2814</v>
      </c>
      <c r="B155" s="320" t="s">
        <v>2815</v>
      </c>
      <c r="C155" s="323"/>
      <c r="D155" s="323"/>
      <c r="E155" s="318"/>
      <c r="F155" s="319"/>
      <c r="G155" s="303"/>
    </row>
    <row r="156" ht="36" customHeight="1" spans="1:7">
      <c r="A156" s="321" t="s">
        <v>2816</v>
      </c>
      <c r="B156" s="320" t="s">
        <v>2817</v>
      </c>
      <c r="C156" s="322"/>
      <c r="D156" s="322"/>
      <c r="E156" s="318"/>
      <c r="F156" s="319"/>
      <c r="G156" s="303"/>
    </row>
    <row r="157" ht="36" customHeight="1" spans="1:7">
      <c r="A157" s="321" t="s">
        <v>2818</v>
      </c>
      <c r="B157" s="320" t="s">
        <v>2819</v>
      </c>
      <c r="C157" s="323"/>
      <c r="D157" s="323"/>
      <c r="E157" s="318"/>
      <c r="F157" s="319"/>
      <c r="G157" s="303"/>
    </row>
    <row r="158" ht="36" customHeight="1" spans="1:7">
      <c r="A158" s="321" t="s">
        <v>2820</v>
      </c>
      <c r="B158" s="320" t="s">
        <v>2821</v>
      </c>
      <c r="C158" s="323"/>
      <c r="D158" s="323"/>
      <c r="E158" s="318"/>
      <c r="F158" s="319"/>
      <c r="G158" s="303"/>
    </row>
    <row r="159" ht="36" customHeight="1" spans="1:7">
      <c r="A159" s="321" t="s">
        <v>2822</v>
      </c>
      <c r="B159" s="320" t="s">
        <v>2823</v>
      </c>
      <c r="C159" s="322"/>
      <c r="D159" s="322"/>
      <c r="E159" s="318"/>
      <c r="F159" s="319"/>
      <c r="G159" s="303"/>
    </row>
    <row r="160" ht="36" customHeight="1" spans="1:7">
      <c r="A160" s="321" t="s">
        <v>2824</v>
      </c>
      <c r="B160" s="320" t="s">
        <v>2825</v>
      </c>
      <c r="C160" s="322"/>
      <c r="D160" s="322"/>
      <c r="E160" s="318"/>
      <c r="F160" s="319"/>
      <c r="G160" s="303"/>
    </row>
    <row r="161" ht="36" customHeight="1" spans="1:7">
      <c r="A161" s="321" t="s">
        <v>2826</v>
      </c>
      <c r="B161" s="320" t="s">
        <v>2827</v>
      </c>
      <c r="C161" s="322"/>
      <c r="D161" s="322"/>
      <c r="E161" s="318"/>
      <c r="F161" s="319"/>
      <c r="G161" s="303"/>
    </row>
    <row r="162" ht="36" customHeight="1" spans="1:7">
      <c r="A162" s="321" t="s">
        <v>2828</v>
      </c>
      <c r="B162" s="320" t="s">
        <v>2829</v>
      </c>
      <c r="C162" s="322"/>
      <c r="D162" s="322"/>
      <c r="E162" s="318"/>
      <c r="F162" s="319"/>
      <c r="G162" s="303"/>
    </row>
    <row r="163" ht="36" customHeight="1" spans="1:7">
      <c r="A163" s="315" t="s">
        <v>2830</v>
      </c>
      <c r="B163" s="316" t="s">
        <v>2831</v>
      </c>
      <c r="C163" s="324">
        <f>SUM(C164:C165)</f>
        <v>0</v>
      </c>
      <c r="D163" s="324">
        <f>SUM(D164:D165)</f>
        <v>0</v>
      </c>
      <c r="E163" s="318"/>
      <c r="F163" s="319"/>
      <c r="G163" s="303"/>
    </row>
    <row r="164" ht="36" customHeight="1" spans="1:7">
      <c r="A164" s="321" t="s">
        <v>2832</v>
      </c>
      <c r="B164" s="320" t="s">
        <v>2754</v>
      </c>
      <c r="C164" s="322"/>
      <c r="D164" s="322"/>
      <c r="E164" s="318"/>
      <c r="F164" s="319"/>
      <c r="G164" s="303"/>
    </row>
    <row r="165" ht="36" customHeight="1" spans="1:7">
      <c r="A165" s="321" t="s">
        <v>2833</v>
      </c>
      <c r="B165" s="320" t="s">
        <v>2834</v>
      </c>
      <c r="C165" s="322"/>
      <c r="D165" s="322"/>
      <c r="E165" s="318"/>
      <c r="F165" s="319"/>
      <c r="G165" s="303"/>
    </row>
    <row r="166" ht="36" customHeight="1" spans="1:7">
      <c r="A166" s="315" t="s">
        <v>2835</v>
      </c>
      <c r="B166" s="316" t="s">
        <v>2836</v>
      </c>
      <c r="C166" s="324">
        <f>SUM(C167:C168)</f>
        <v>0</v>
      </c>
      <c r="D166" s="324">
        <f>SUM(D167:D168)</f>
        <v>0</v>
      </c>
      <c r="E166" s="318"/>
      <c r="F166" s="319"/>
      <c r="G166" s="303"/>
    </row>
    <row r="167" ht="36" customHeight="1" spans="1:7">
      <c r="A167" s="321" t="s">
        <v>2837</v>
      </c>
      <c r="B167" s="320" t="s">
        <v>2754</v>
      </c>
      <c r="C167" s="322"/>
      <c r="D167" s="322"/>
      <c r="E167" s="318"/>
      <c r="F167" s="319"/>
      <c r="G167" s="303"/>
    </row>
    <row r="168" ht="36" customHeight="1" spans="1:7">
      <c r="A168" s="321" t="s">
        <v>2838</v>
      </c>
      <c r="B168" s="320" t="s">
        <v>2839</v>
      </c>
      <c r="C168" s="322"/>
      <c r="D168" s="322"/>
      <c r="E168" s="318"/>
      <c r="F168" s="319"/>
      <c r="G168" s="303"/>
    </row>
    <row r="169" ht="36" customHeight="1" spans="1:7">
      <c r="A169" s="315" t="s">
        <v>2840</v>
      </c>
      <c r="B169" s="316" t="s">
        <v>2841</v>
      </c>
      <c r="C169" s="324"/>
      <c r="D169" s="324"/>
      <c r="E169" s="318"/>
      <c r="F169" s="319"/>
      <c r="G169" s="303"/>
    </row>
    <row r="170" ht="36" customHeight="1" spans="1:7">
      <c r="A170" s="315" t="s">
        <v>2842</v>
      </c>
      <c r="B170" s="316" t="s">
        <v>2843</v>
      </c>
      <c r="C170" s="324">
        <f>SUM(C171:C173)</f>
        <v>0</v>
      </c>
      <c r="D170" s="324">
        <f>SUM(D171:D173)</f>
        <v>0</v>
      </c>
      <c r="E170" s="318"/>
      <c r="F170" s="319"/>
      <c r="G170" s="303"/>
    </row>
    <row r="171" ht="36" customHeight="1" spans="1:7">
      <c r="A171" s="321" t="s">
        <v>2844</v>
      </c>
      <c r="B171" s="320" t="s">
        <v>2773</v>
      </c>
      <c r="C171" s="322"/>
      <c r="D171" s="322"/>
      <c r="E171" s="318"/>
      <c r="F171" s="319"/>
      <c r="G171" s="303"/>
    </row>
    <row r="172" ht="36" customHeight="1" spans="1:7">
      <c r="A172" s="321" t="s">
        <v>2845</v>
      </c>
      <c r="B172" s="320" t="s">
        <v>2777</v>
      </c>
      <c r="C172" s="322"/>
      <c r="D172" s="322"/>
      <c r="E172" s="318"/>
      <c r="F172" s="319"/>
      <c r="G172" s="303"/>
    </row>
    <row r="173" ht="36" customHeight="1" spans="1:7">
      <c r="A173" s="321" t="s">
        <v>2846</v>
      </c>
      <c r="B173" s="320" t="s">
        <v>2847</v>
      </c>
      <c r="C173" s="322"/>
      <c r="D173" s="322"/>
      <c r="E173" s="318"/>
      <c r="F173" s="319"/>
      <c r="G173" s="303"/>
    </row>
    <row r="174" ht="36" customHeight="1" spans="1:7">
      <c r="A174" s="315" t="s">
        <v>95</v>
      </c>
      <c r="B174" s="316" t="s">
        <v>2848</v>
      </c>
      <c r="C174" s="317"/>
      <c r="D174" s="317"/>
      <c r="E174" s="318"/>
      <c r="F174" s="319"/>
      <c r="G174" s="303"/>
    </row>
    <row r="175" ht="36" customHeight="1" spans="1:7">
      <c r="A175" s="315" t="s">
        <v>2849</v>
      </c>
      <c r="B175" s="316" t="s">
        <v>2850</v>
      </c>
      <c r="C175" s="317"/>
      <c r="D175" s="317"/>
      <c r="E175" s="318"/>
      <c r="F175" s="319"/>
      <c r="G175" s="303"/>
    </row>
    <row r="176" ht="36" customHeight="1" spans="1:7">
      <c r="A176" s="321" t="s">
        <v>2851</v>
      </c>
      <c r="B176" s="320" t="s">
        <v>2852</v>
      </c>
      <c r="C176" s="323"/>
      <c r="D176" s="323"/>
      <c r="E176" s="318"/>
      <c r="F176" s="319"/>
      <c r="G176" s="303"/>
    </row>
    <row r="177" ht="36" customHeight="1" spans="1:7">
      <c r="A177" s="321" t="s">
        <v>2853</v>
      </c>
      <c r="B177" s="320" t="s">
        <v>2854</v>
      </c>
      <c r="C177" s="322"/>
      <c r="D177" s="322"/>
      <c r="E177" s="318"/>
      <c r="F177" s="319"/>
      <c r="G177" s="303"/>
    </row>
    <row r="178" ht="36" customHeight="1" spans="1:7">
      <c r="A178" s="315" t="s">
        <v>117</v>
      </c>
      <c r="B178" s="316" t="s">
        <v>2855</v>
      </c>
      <c r="C178" s="317">
        <v>1705</v>
      </c>
      <c r="D178" s="317">
        <v>77037</v>
      </c>
      <c r="E178" s="318">
        <f t="shared" ref="E178:E196" si="2">D178/C178-1</f>
        <v>44.183</v>
      </c>
      <c r="F178" s="319"/>
      <c r="G178" s="303"/>
    </row>
    <row r="179" ht="36" customHeight="1" spans="1:7">
      <c r="A179" s="315" t="s">
        <v>2856</v>
      </c>
      <c r="B179" s="316" t="s">
        <v>2857</v>
      </c>
      <c r="C179" s="317"/>
      <c r="D179" s="317">
        <v>75300</v>
      </c>
      <c r="E179" s="318"/>
      <c r="F179" s="319"/>
      <c r="G179" s="303"/>
    </row>
    <row r="180" ht="36" customHeight="1" spans="1:7">
      <c r="A180" s="321" t="s">
        <v>2858</v>
      </c>
      <c r="B180" s="320" t="s">
        <v>2859</v>
      </c>
      <c r="C180" s="323"/>
      <c r="D180" s="323"/>
      <c r="E180" s="318"/>
      <c r="F180" s="319"/>
      <c r="G180" s="303"/>
    </row>
    <row r="181" ht="36" customHeight="1" spans="1:7">
      <c r="A181" s="321" t="s">
        <v>2860</v>
      </c>
      <c r="B181" s="320" t="s">
        <v>2861</v>
      </c>
      <c r="C181" s="323"/>
      <c r="D181" s="323">
        <v>75300</v>
      </c>
      <c r="E181" s="318"/>
      <c r="F181" s="319"/>
      <c r="G181" s="303"/>
    </row>
    <row r="182" ht="36" customHeight="1" spans="1:7">
      <c r="A182" s="321" t="s">
        <v>2862</v>
      </c>
      <c r="B182" s="320" t="s">
        <v>2863</v>
      </c>
      <c r="C182" s="322"/>
      <c r="D182" s="322"/>
      <c r="E182" s="318"/>
      <c r="F182" s="319"/>
      <c r="G182" s="303"/>
    </row>
    <row r="183" ht="36" customHeight="1" spans="1:7">
      <c r="A183" s="315" t="s">
        <v>2864</v>
      </c>
      <c r="B183" s="316" t="s">
        <v>2865</v>
      </c>
      <c r="C183" s="317"/>
      <c r="D183" s="317"/>
      <c r="E183" s="318"/>
      <c r="F183" s="319"/>
      <c r="G183" s="303"/>
    </row>
    <row r="184" ht="36" customHeight="1" spans="1:7">
      <c r="A184" s="321" t="s">
        <v>2866</v>
      </c>
      <c r="B184" s="320" t="s">
        <v>2867</v>
      </c>
      <c r="C184" s="322"/>
      <c r="D184" s="322"/>
      <c r="E184" s="318"/>
      <c r="F184" s="319"/>
      <c r="G184" s="303"/>
    </row>
    <row r="185" ht="36" customHeight="1" spans="1:7">
      <c r="A185" s="321" t="s">
        <v>2868</v>
      </c>
      <c r="B185" s="320" t="s">
        <v>2869</v>
      </c>
      <c r="C185" s="322"/>
      <c r="D185" s="322"/>
      <c r="E185" s="318"/>
      <c r="F185" s="319"/>
      <c r="G185" s="303"/>
    </row>
    <row r="186" ht="36" customHeight="1" spans="1:7">
      <c r="A186" s="321" t="s">
        <v>2870</v>
      </c>
      <c r="B186" s="320" t="s">
        <v>2871</v>
      </c>
      <c r="C186" s="323"/>
      <c r="D186" s="323"/>
      <c r="E186" s="318"/>
      <c r="F186" s="319"/>
      <c r="G186" s="303"/>
    </row>
    <row r="187" ht="36" customHeight="1" spans="1:7">
      <c r="A187" s="321" t="s">
        <v>2872</v>
      </c>
      <c r="B187" s="320" t="s">
        <v>2873</v>
      </c>
      <c r="C187" s="323"/>
      <c r="D187" s="323"/>
      <c r="E187" s="318"/>
      <c r="F187" s="319"/>
      <c r="G187" s="303"/>
    </row>
    <row r="188" ht="36" customHeight="1" spans="1:7">
      <c r="A188" s="321" t="s">
        <v>2874</v>
      </c>
      <c r="B188" s="320" t="s">
        <v>2875</v>
      </c>
      <c r="C188" s="322"/>
      <c r="D188" s="322"/>
      <c r="E188" s="318"/>
      <c r="F188" s="319"/>
      <c r="G188" s="303"/>
    </row>
    <row r="189" ht="36" customHeight="1" spans="1:7">
      <c r="A189" s="321" t="s">
        <v>2876</v>
      </c>
      <c r="B189" s="320" t="s">
        <v>2877</v>
      </c>
      <c r="C189" s="322"/>
      <c r="D189" s="322"/>
      <c r="E189" s="318"/>
      <c r="F189" s="319"/>
      <c r="G189" s="303"/>
    </row>
    <row r="190" ht="36" customHeight="1" spans="1:7">
      <c r="A190" s="321" t="s">
        <v>2878</v>
      </c>
      <c r="B190" s="320" t="s">
        <v>2879</v>
      </c>
      <c r="C190" s="323"/>
      <c r="D190" s="323"/>
      <c r="E190" s="318"/>
      <c r="F190" s="319"/>
      <c r="G190" s="303"/>
    </row>
    <row r="191" ht="36" customHeight="1" spans="1:7">
      <c r="A191" s="321" t="s">
        <v>2880</v>
      </c>
      <c r="B191" s="320" t="s">
        <v>2881</v>
      </c>
      <c r="C191" s="322"/>
      <c r="D191" s="322"/>
      <c r="E191" s="318"/>
      <c r="F191" s="319"/>
      <c r="G191" s="303"/>
    </row>
    <row r="192" ht="36" customHeight="1" spans="1:7">
      <c r="A192" s="315" t="s">
        <v>2882</v>
      </c>
      <c r="B192" s="316" t="s">
        <v>2883</v>
      </c>
      <c r="C192" s="317">
        <v>1705</v>
      </c>
      <c r="D192" s="317">
        <v>1737</v>
      </c>
      <c r="E192" s="318">
        <f t="shared" si="2"/>
        <v>0.019</v>
      </c>
      <c r="F192" s="319"/>
      <c r="G192" s="303"/>
    </row>
    <row r="193" ht="36" customHeight="1" spans="1:7">
      <c r="A193" s="326">
        <v>2296001</v>
      </c>
      <c r="B193" s="320" t="s">
        <v>2884</v>
      </c>
      <c r="C193" s="322"/>
      <c r="D193" s="322"/>
      <c r="E193" s="318"/>
      <c r="F193" s="319"/>
      <c r="G193" s="303"/>
    </row>
    <row r="194" ht="36" customHeight="1" spans="1:7">
      <c r="A194" s="321" t="s">
        <v>2885</v>
      </c>
      <c r="B194" s="320" t="s">
        <v>2886</v>
      </c>
      <c r="C194" s="323">
        <v>1145</v>
      </c>
      <c r="D194" s="323">
        <v>1037</v>
      </c>
      <c r="E194" s="318">
        <f t="shared" si="2"/>
        <v>-0.094</v>
      </c>
      <c r="F194" s="319"/>
      <c r="G194" s="303"/>
    </row>
    <row r="195" ht="36" customHeight="1" spans="1:7">
      <c r="A195" s="321" t="s">
        <v>2887</v>
      </c>
      <c r="B195" s="320" t="s">
        <v>2888</v>
      </c>
      <c r="C195" s="323">
        <v>50</v>
      </c>
      <c r="D195" s="323">
        <v>5</v>
      </c>
      <c r="E195" s="318">
        <f t="shared" si="2"/>
        <v>-0.9</v>
      </c>
      <c r="F195" s="319"/>
      <c r="G195" s="303"/>
    </row>
    <row r="196" ht="36" customHeight="1" spans="1:7">
      <c r="A196" s="321" t="s">
        <v>2889</v>
      </c>
      <c r="B196" s="320" t="s">
        <v>2890</v>
      </c>
      <c r="C196" s="322">
        <v>50</v>
      </c>
      <c r="D196" s="322"/>
      <c r="E196" s="318">
        <f t="shared" si="2"/>
        <v>-1</v>
      </c>
      <c r="F196" s="319"/>
      <c r="G196" s="303"/>
    </row>
    <row r="197" ht="36" customHeight="1" spans="1:7">
      <c r="A197" s="321" t="s">
        <v>2891</v>
      </c>
      <c r="B197" s="320" t="s">
        <v>2892</v>
      </c>
      <c r="C197" s="322"/>
      <c r="D197" s="322"/>
      <c r="E197" s="318"/>
      <c r="F197" s="319"/>
      <c r="G197" s="303"/>
    </row>
    <row r="198" ht="36" customHeight="1" spans="1:7">
      <c r="A198" s="321" t="s">
        <v>2893</v>
      </c>
      <c r="B198" s="320" t="s">
        <v>2894</v>
      </c>
      <c r="C198" s="323">
        <v>60</v>
      </c>
      <c r="D198" s="323">
        <v>120</v>
      </c>
      <c r="E198" s="318">
        <f t="shared" ref="E198:E220" si="3">D198/C198-1</f>
        <v>1</v>
      </c>
      <c r="F198" s="319"/>
      <c r="G198" s="303"/>
    </row>
    <row r="199" ht="36" customHeight="1" spans="1:7">
      <c r="A199" s="321" t="s">
        <v>2895</v>
      </c>
      <c r="B199" s="320" t="s">
        <v>2896</v>
      </c>
      <c r="C199" s="322"/>
      <c r="D199" s="322"/>
      <c r="E199" s="318"/>
      <c r="F199" s="319"/>
      <c r="G199" s="303"/>
    </row>
    <row r="200" ht="36" customHeight="1" spans="1:7">
      <c r="A200" s="321" t="s">
        <v>2897</v>
      </c>
      <c r="B200" s="320" t="s">
        <v>2898</v>
      </c>
      <c r="C200" s="322"/>
      <c r="D200" s="322"/>
      <c r="E200" s="318"/>
      <c r="F200" s="319"/>
      <c r="G200" s="303"/>
    </row>
    <row r="201" ht="36" customHeight="1" spans="1:7">
      <c r="A201" s="321" t="s">
        <v>2899</v>
      </c>
      <c r="B201" s="320" t="s">
        <v>2900</v>
      </c>
      <c r="C201" s="322"/>
      <c r="D201" s="322"/>
      <c r="E201" s="318"/>
      <c r="F201" s="319"/>
      <c r="G201" s="303"/>
    </row>
    <row r="202" ht="36" customHeight="1" spans="1:7">
      <c r="A202" s="321" t="s">
        <v>2901</v>
      </c>
      <c r="B202" s="320" t="s">
        <v>2902</v>
      </c>
      <c r="C202" s="322">
        <v>100</v>
      </c>
      <c r="D202" s="322">
        <v>96</v>
      </c>
      <c r="E202" s="318">
        <f t="shared" si="3"/>
        <v>-0.04</v>
      </c>
      <c r="F202" s="319"/>
      <c r="G202" s="303"/>
    </row>
    <row r="203" ht="36" customHeight="1" spans="1:7">
      <c r="A203" s="321" t="s">
        <v>2903</v>
      </c>
      <c r="B203" s="320" t="s">
        <v>2904</v>
      </c>
      <c r="C203" s="323">
        <v>300</v>
      </c>
      <c r="D203" s="323">
        <v>479</v>
      </c>
      <c r="E203" s="318">
        <f t="shared" si="3"/>
        <v>0.597</v>
      </c>
      <c r="F203" s="319"/>
      <c r="G203" s="303"/>
    </row>
    <row r="204" ht="36" customHeight="1" spans="1:7">
      <c r="A204" s="315" t="s">
        <v>113</v>
      </c>
      <c r="B204" s="316" t="s">
        <v>2905</v>
      </c>
      <c r="C204" s="317">
        <v>100</v>
      </c>
      <c r="D204" s="317">
        <v>3518</v>
      </c>
      <c r="E204" s="318">
        <f t="shared" si="3"/>
        <v>34.18</v>
      </c>
      <c r="F204" s="319"/>
      <c r="G204" s="303"/>
    </row>
    <row r="205" ht="36" customHeight="1" spans="1:7">
      <c r="A205" s="321" t="s">
        <v>2906</v>
      </c>
      <c r="B205" s="320" t="s">
        <v>2907</v>
      </c>
      <c r="C205" s="322"/>
      <c r="D205" s="322"/>
      <c r="E205" s="318"/>
      <c r="F205" s="319"/>
      <c r="G205" s="303"/>
    </row>
    <row r="206" ht="36" customHeight="1" spans="1:7">
      <c r="A206" s="321" t="s">
        <v>2908</v>
      </c>
      <c r="B206" s="320" t="s">
        <v>2909</v>
      </c>
      <c r="C206" s="322"/>
      <c r="D206" s="322"/>
      <c r="E206" s="318"/>
      <c r="F206" s="319"/>
      <c r="G206" s="303"/>
    </row>
    <row r="207" ht="36" customHeight="1" spans="1:7">
      <c r="A207" s="321" t="s">
        <v>2910</v>
      </c>
      <c r="B207" s="320" t="s">
        <v>2911</v>
      </c>
      <c r="C207" s="322"/>
      <c r="D207" s="322"/>
      <c r="E207" s="318"/>
      <c r="F207" s="319"/>
      <c r="G207" s="303"/>
    </row>
    <row r="208" ht="36" customHeight="1" spans="1:7">
      <c r="A208" s="321" t="s">
        <v>2912</v>
      </c>
      <c r="B208" s="320" t="s">
        <v>2913</v>
      </c>
      <c r="C208" s="322"/>
      <c r="D208" s="322"/>
      <c r="E208" s="318"/>
      <c r="F208" s="319"/>
      <c r="G208" s="303"/>
    </row>
    <row r="209" ht="36" customHeight="1" spans="1:7">
      <c r="A209" s="321" t="s">
        <v>2914</v>
      </c>
      <c r="B209" s="320" t="s">
        <v>2915</v>
      </c>
      <c r="C209" s="322"/>
      <c r="D209" s="322"/>
      <c r="E209" s="318"/>
      <c r="F209" s="319"/>
      <c r="G209" s="303"/>
    </row>
    <row r="210" ht="36" customHeight="1" spans="1:7">
      <c r="A210" s="321" t="s">
        <v>2916</v>
      </c>
      <c r="B210" s="320" t="s">
        <v>2917</v>
      </c>
      <c r="C210" s="322"/>
      <c r="D210" s="322"/>
      <c r="E210" s="318"/>
      <c r="F210" s="319"/>
      <c r="G210" s="303"/>
    </row>
    <row r="211" ht="36" customHeight="1" spans="1:7">
      <c r="A211" s="321" t="s">
        <v>2918</v>
      </c>
      <c r="B211" s="320" t="s">
        <v>2919</v>
      </c>
      <c r="C211" s="322"/>
      <c r="D211" s="322"/>
      <c r="E211" s="318"/>
      <c r="F211" s="319"/>
      <c r="G211" s="303"/>
    </row>
    <row r="212" ht="36" customHeight="1" spans="1:7">
      <c r="A212" s="321" t="s">
        <v>2920</v>
      </c>
      <c r="B212" s="320" t="s">
        <v>2921</v>
      </c>
      <c r="C212" s="322"/>
      <c r="D212" s="322"/>
      <c r="E212" s="318"/>
      <c r="F212" s="319"/>
      <c r="G212" s="303"/>
    </row>
    <row r="213" ht="36" customHeight="1" spans="1:7">
      <c r="A213" s="321" t="s">
        <v>2922</v>
      </c>
      <c r="B213" s="320" t="s">
        <v>2923</v>
      </c>
      <c r="C213" s="322"/>
      <c r="D213" s="322">
        <v>2854</v>
      </c>
      <c r="E213" s="318"/>
      <c r="F213" s="319"/>
      <c r="G213" s="303"/>
    </row>
    <row r="214" ht="36" customHeight="1" spans="1:7">
      <c r="A214" s="321" t="s">
        <v>2924</v>
      </c>
      <c r="B214" s="320" t="s">
        <v>2925</v>
      </c>
      <c r="C214" s="322"/>
      <c r="D214" s="322"/>
      <c r="E214" s="318"/>
      <c r="F214" s="319"/>
      <c r="G214" s="303"/>
    </row>
    <row r="215" ht="36" customHeight="1" spans="1:7">
      <c r="A215" s="321" t="s">
        <v>2926</v>
      </c>
      <c r="B215" s="320" t="s">
        <v>2927</v>
      </c>
      <c r="C215" s="322"/>
      <c r="D215" s="322"/>
      <c r="E215" s="318"/>
      <c r="F215" s="319"/>
      <c r="G215" s="303"/>
    </row>
    <row r="216" ht="36" customHeight="1" spans="1:7">
      <c r="A216" s="321" t="s">
        <v>2928</v>
      </c>
      <c r="B216" s="320" t="s">
        <v>2929</v>
      </c>
      <c r="C216" s="322"/>
      <c r="D216" s="322"/>
      <c r="E216" s="318"/>
      <c r="F216" s="319"/>
      <c r="G216" s="303"/>
    </row>
    <row r="217" ht="36" customHeight="1" spans="1:7">
      <c r="A217" s="321" t="s">
        <v>2930</v>
      </c>
      <c r="B217" s="320" t="s">
        <v>2931</v>
      </c>
      <c r="C217" s="322"/>
      <c r="D217" s="322"/>
      <c r="E217" s="318"/>
      <c r="F217" s="319"/>
      <c r="G217" s="303"/>
    </row>
    <row r="218" ht="36" customHeight="1" spans="1:7">
      <c r="A218" s="321" t="s">
        <v>2932</v>
      </c>
      <c r="B218" s="320" t="s">
        <v>2933</v>
      </c>
      <c r="C218" s="322"/>
      <c r="D218" s="322">
        <v>664</v>
      </c>
      <c r="E218" s="318"/>
      <c r="F218" s="319"/>
      <c r="G218" s="303"/>
    </row>
    <row r="219" ht="36" customHeight="1" spans="1:7">
      <c r="A219" s="321" t="s">
        <v>2934</v>
      </c>
      <c r="B219" s="320" t="s">
        <v>2935</v>
      </c>
      <c r="C219" s="323"/>
      <c r="D219" s="323"/>
      <c r="E219" s="318"/>
      <c r="F219" s="319"/>
      <c r="G219" s="303"/>
    </row>
    <row r="220" ht="36" customHeight="1" spans="1:7">
      <c r="A220" s="321" t="s">
        <v>2936</v>
      </c>
      <c r="B220" s="320" t="s">
        <v>2937</v>
      </c>
      <c r="C220" s="323">
        <v>100</v>
      </c>
      <c r="D220" s="323"/>
      <c r="E220" s="318">
        <f t="shared" si="3"/>
        <v>-1</v>
      </c>
      <c r="F220" s="319"/>
      <c r="G220" s="303"/>
    </row>
    <row r="221" ht="36" customHeight="1" spans="1:7">
      <c r="A221" s="315" t="s">
        <v>115</v>
      </c>
      <c r="B221" s="316" t="s">
        <v>2938</v>
      </c>
      <c r="C221" s="317"/>
      <c r="D221" s="317"/>
      <c r="E221" s="318"/>
      <c r="F221" s="319"/>
      <c r="G221" s="303"/>
    </row>
    <row r="222" ht="36" customHeight="1" spans="1:7">
      <c r="A222" s="325">
        <v>23304</v>
      </c>
      <c r="B222" s="316" t="s">
        <v>2939</v>
      </c>
      <c r="C222" s="317"/>
      <c r="D222" s="317"/>
      <c r="E222" s="318"/>
      <c r="F222" s="319"/>
      <c r="G222" s="303"/>
    </row>
    <row r="223" ht="36" customHeight="1" spans="1:7">
      <c r="A223" s="321" t="s">
        <v>2940</v>
      </c>
      <c r="B223" s="320" t="s">
        <v>2941</v>
      </c>
      <c r="C223" s="322"/>
      <c r="D223" s="322"/>
      <c r="E223" s="318"/>
      <c r="F223" s="319"/>
      <c r="G223" s="303"/>
    </row>
    <row r="224" ht="36" customHeight="1" spans="1:7">
      <c r="A224" s="321" t="s">
        <v>2942</v>
      </c>
      <c r="B224" s="320" t="s">
        <v>2943</v>
      </c>
      <c r="C224" s="322"/>
      <c r="D224" s="322"/>
      <c r="E224" s="318"/>
      <c r="F224" s="319"/>
      <c r="G224" s="303"/>
    </row>
    <row r="225" ht="36" customHeight="1" spans="1:7">
      <c r="A225" s="321" t="s">
        <v>2944</v>
      </c>
      <c r="B225" s="320" t="s">
        <v>2945</v>
      </c>
      <c r="C225" s="322"/>
      <c r="D225" s="322"/>
      <c r="E225" s="318"/>
      <c r="F225" s="319"/>
      <c r="G225" s="303"/>
    </row>
    <row r="226" ht="36" customHeight="1" spans="1:7">
      <c r="A226" s="321" t="s">
        <v>2946</v>
      </c>
      <c r="B226" s="320" t="s">
        <v>2947</v>
      </c>
      <c r="C226" s="322"/>
      <c r="D226" s="322"/>
      <c r="E226" s="318"/>
      <c r="F226" s="319"/>
      <c r="G226" s="303"/>
    </row>
    <row r="227" ht="36" customHeight="1" spans="1:7">
      <c r="A227" s="321" t="s">
        <v>2948</v>
      </c>
      <c r="B227" s="320" t="s">
        <v>2949</v>
      </c>
      <c r="C227" s="322"/>
      <c r="D227" s="322"/>
      <c r="E227" s="318"/>
      <c r="F227" s="319"/>
      <c r="G227" s="303"/>
    </row>
    <row r="228" ht="36" customHeight="1" spans="1:7">
      <c r="A228" s="321" t="s">
        <v>2950</v>
      </c>
      <c r="B228" s="320" t="s">
        <v>2951</v>
      </c>
      <c r="C228" s="322"/>
      <c r="D228" s="322"/>
      <c r="E228" s="318"/>
      <c r="F228" s="319"/>
      <c r="G228" s="303"/>
    </row>
    <row r="229" ht="36" customHeight="1" spans="1:7">
      <c r="A229" s="321" t="s">
        <v>2952</v>
      </c>
      <c r="B229" s="320" t="s">
        <v>2953</v>
      </c>
      <c r="C229" s="322"/>
      <c r="D229" s="322"/>
      <c r="E229" s="318"/>
      <c r="F229" s="319"/>
      <c r="G229" s="303"/>
    </row>
    <row r="230" ht="36" customHeight="1" spans="1:7">
      <c r="A230" s="321" t="s">
        <v>2954</v>
      </c>
      <c r="B230" s="320" t="s">
        <v>2955</v>
      </c>
      <c r="C230" s="322"/>
      <c r="D230" s="322"/>
      <c r="E230" s="318"/>
      <c r="F230" s="319"/>
      <c r="G230" s="303"/>
    </row>
    <row r="231" ht="36" customHeight="1" spans="1:7">
      <c r="A231" s="321" t="s">
        <v>2956</v>
      </c>
      <c r="B231" s="320" t="s">
        <v>2957</v>
      </c>
      <c r="C231" s="322"/>
      <c r="D231" s="322"/>
      <c r="E231" s="318"/>
      <c r="F231" s="319"/>
      <c r="G231" s="303"/>
    </row>
    <row r="232" ht="36" customHeight="1" spans="1:7">
      <c r="A232" s="321" t="s">
        <v>2958</v>
      </c>
      <c r="B232" s="320" t="s">
        <v>2959</v>
      </c>
      <c r="C232" s="322"/>
      <c r="D232" s="322"/>
      <c r="E232" s="318"/>
      <c r="F232" s="319"/>
      <c r="G232" s="303"/>
    </row>
    <row r="233" ht="36" customHeight="1" spans="1:7">
      <c r="A233" s="321" t="s">
        <v>2960</v>
      </c>
      <c r="B233" s="320" t="s">
        <v>2961</v>
      </c>
      <c r="C233" s="322"/>
      <c r="D233" s="322"/>
      <c r="E233" s="318"/>
      <c r="F233" s="319"/>
      <c r="G233" s="303"/>
    </row>
    <row r="234" ht="36" customHeight="1" spans="1:7">
      <c r="A234" s="321" t="s">
        <v>2962</v>
      </c>
      <c r="B234" s="320" t="s">
        <v>2963</v>
      </c>
      <c r="C234" s="322"/>
      <c r="D234" s="322"/>
      <c r="E234" s="318"/>
      <c r="F234" s="319"/>
      <c r="G234" s="303"/>
    </row>
    <row r="235" ht="36" customHeight="1" spans="1:7">
      <c r="A235" s="321" t="s">
        <v>2964</v>
      </c>
      <c r="B235" s="320" t="s">
        <v>2965</v>
      </c>
      <c r="C235" s="322"/>
      <c r="D235" s="322"/>
      <c r="E235" s="318"/>
      <c r="F235" s="319"/>
      <c r="G235" s="303"/>
    </row>
    <row r="236" ht="36" customHeight="1" spans="1:7">
      <c r="A236" s="321" t="s">
        <v>2966</v>
      </c>
      <c r="B236" s="320" t="s">
        <v>2967</v>
      </c>
      <c r="C236" s="322"/>
      <c r="D236" s="322"/>
      <c r="E236" s="318"/>
      <c r="F236" s="319"/>
      <c r="G236" s="303"/>
    </row>
    <row r="237" ht="36" customHeight="1" spans="1:7">
      <c r="A237" s="321" t="s">
        <v>2968</v>
      </c>
      <c r="B237" s="320" t="s">
        <v>2969</v>
      </c>
      <c r="C237" s="323"/>
      <c r="D237" s="323"/>
      <c r="E237" s="318"/>
      <c r="F237" s="319"/>
      <c r="G237" s="303"/>
    </row>
    <row r="238" ht="36" customHeight="1" spans="1:7">
      <c r="A238" s="321" t="s">
        <v>2970</v>
      </c>
      <c r="B238" s="320" t="s">
        <v>2971</v>
      </c>
      <c r="C238" s="323"/>
      <c r="D238" s="323"/>
      <c r="E238" s="318"/>
      <c r="F238" s="319"/>
      <c r="G238" s="303"/>
    </row>
    <row r="239" ht="36" customHeight="1" spans="1:7">
      <c r="A239" s="325" t="s">
        <v>2972</v>
      </c>
      <c r="B239" s="316" t="s">
        <v>2973</v>
      </c>
      <c r="C239" s="317"/>
      <c r="D239" s="317"/>
      <c r="E239" s="318"/>
      <c r="F239" s="319"/>
      <c r="G239" s="303"/>
    </row>
    <row r="240" ht="36" customHeight="1" spans="1:7">
      <c r="A240" s="325" t="s">
        <v>2974</v>
      </c>
      <c r="B240" s="316" t="s">
        <v>2975</v>
      </c>
      <c r="C240" s="324">
        <f>SUM(C241:C252)</f>
        <v>0</v>
      </c>
      <c r="D240" s="324">
        <f>SUM(D241:D252)</f>
        <v>0</v>
      </c>
      <c r="E240" s="318"/>
      <c r="F240" s="319"/>
      <c r="G240" s="303"/>
    </row>
    <row r="241" ht="36" customHeight="1" spans="1:7">
      <c r="A241" s="326" t="s">
        <v>2976</v>
      </c>
      <c r="B241" s="320" t="s">
        <v>2977</v>
      </c>
      <c r="C241" s="322"/>
      <c r="D241" s="322"/>
      <c r="E241" s="318"/>
      <c r="F241" s="319"/>
      <c r="G241" s="303"/>
    </row>
    <row r="242" ht="36" customHeight="1" spans="1:7">
      <c r="A242" s="326" t="s">
        <v>2978</v>
      </c>
      <c r="B242" s="320" t="s">
        <v>2979</v>
      </c>
      <c r="C242" s="322"/>
      <c r="D242" s="322"/>
      <c r="E242" s="318"/>
      <c r="F242" s="319"/>
      <c r="G242" s="303"/>
    </row>
    <row r="243" ht="36" customHeight="1" spans="1:7">
      <c r="A243" s="326" t="s">
        <v>2980</v>
      </c>
      <c r="B243" s="320" t="s">
        <v>2981</v>
      </c>
      <c r="C243" s="322"/>
      <c r="D243" s="322"/>
      <c r="E243" s="318"/>
      <c r="F243" s="319"/>
      <c r="G243" s="303"/>
    </row>
    <row r="244" ht="36" customHeight="1" spans="1:7">
      <c r="A244" s="326" t="s">
        <v>2982</v>
      </c>
      <c r="B244" s="320" t="s">
        <v>2983</v>
      </c>
      <c r="C244" s="322"/>
      <c r="D244" s="322"/>
      <c r="E244" s="318"/>
      <c r="F244" s="319"/>
      <c r="G244" s="303"/>
    </row>
    <row r="245" ht="36" customHeight="1" spans="1:7">
      <c r="A245" s="326" t="s">
        <v>2984</v>
      </c>
      <c r="B245" s="320" t="s">
        <v>2985</v>
      </c>
      <c r="C245" s="322"/>
      <c r="D245" s="322"/>
      <c r="E245" s="318"/>
      <c r="F245" s="319"/>
      <c r="G245" s="303"/>
    </row>
    <row r="246" ht="36" customHeight="1" spans="1:7">
      <c r="A246" s="326" t="s">
        <v>2986</v>
      </c>
      <c r="B246" s="320" t="s">
        <v>2987</v>
      </c>
      <c r="C246" s="322"/>
      <c r="D246" s="322"/>
      <c r="E246" s="318"/>
      <c r="F246" s="319"/>
      <c r="G246" s="303"/>
    </row>
    <row r="247" ht="36" customHeight="1" spans="1:7">
      <c r="A247" s="326" t="s">
        <v>2988</v>
      </c>
      <c r="B247" s="320" t="s">
        <v>2989</v>
      </c>
      <c r="C247" s="322"/>
      <c r="D247" s="322"/>
      <c r="E247" s="318"/>
      <c r="F247" s="319"/>
      <c r="G247" s="303"/>
    </row>
    <row r="248" ht="36" customHeight="1" spans="1:7">
      <c r="A248" s="326" t="s">
        <v>2990</v>
      </c>
      <c r="B248" s="320" t="s">
        <v>2991</v>
      </c>
      <c r="C248" s="322"/>
      <c r="D248" s="322"/>
      <c r="E248" s="318"/>
      <c r="F248" s="319"/>
      <c r="G248" s="303"/>
    </row>
    <row r="249" ht="36" customHeight="1" spans="1:7">
      <c r="A249" s="326" t="s">
        <v>2992</v>
      </c>
      <c r="B249" s="320" t="s">
        <v>2993</v>
      </c>
      <c r="C249" s="322"/>
      <c r="D249" s="322"/>
      <c r="E249" s="318"/>
      <c r="F249" s="319"/>
      <c r="G249" s="303"/>
    </row>
    <row r="250" ht="36" customHeight="1" spans="1:7">
      <c r="A250" s="326" t="s">
        <v>2994</v>
      </c>
      <c r="B250" s="320" t="s">
        <v>2995</v>
      </c>
      <c r="C250" s="322"/>
      <c r="D250" s="322"/>
      <c r="E250" s="318"/>
      <c r="F250" s="319"/>
      <c r="G250" s="303"/>
    </row>
    <row r="251" ht="36" customHeight="1" spans="1:7">
      <c r="A251" s="326" t="s">
        <v>2996</v>
      </c>
      <c r="B251" s="320" t="s">
        <v>2997</v>
      </c>
      <c r="C251" s="322"/>
      <c r="D251" s="322"/>
      <c r="E251" s="318"/>
      <c r="F251" s="319"/>
      <c r="G251" s="303"/>
    </row>
    <row r="252" ht="36" customHeight="1" spans="1:7">
      <c r="A252" s="326" t="s">
        <v>2998</v>
      </c>
      <c r="B252" s="320" t="s">
        <v>2999</v>
      </c>
      <c r="C252" s="322"/>
      <c r="D252" s="322"/>
      <c r="E252" s="318"/>
      <c r="F252" s="319"/>
      <c r="G252" s="303"/>
    </row>
    <row r="253" ht="36" customHeight="1" spans="1:7">
      <c r="A253" s="325" t="s">
        <v>3000</v>
      </c>
      <c r="B253" s="316" t="s">
        <v>3001</v>
      </c>
      <c r="C253" s="324">
        <f>SUM(C254:C259)</f>
        <v>0</v>
      </c>
      <c r="D253" s="324">
        <f>SUM(D254:D259)</f>
        <v>0</v>
      </c>
      <c r="E253" s="318"/>
      <c r="F253" s="319"/>
      <c r="G253" s="303"/>
    </row>
    <row r="254" ht="36" customHeight="1" spans="1:7">
      <c r="A254" s="326" t="s">
        <v>3002</v>
      </c>
      <c r="B254" s="320" t="s">
        <v>3003</v>
      </c>
      <c r="C254" s="322"/>
      <c r="D254" s="322"/>
      <c r="E254" s="318"/>
      <c r="F254" s="319"/>
      <c r="G254" s="303"/>
    </row>
    <row r="255" ht="36" customHeight="1" spans="1:7">
      <c r="A255" s="326" t="s">
        <v>3004</v>
      </c>
      <c r="B255" s="320" t="s">
        <v>3005</v>
      </c>
      <c r="C255" s="322"/>
      <c r="D255" s="322"/>
      <c r="E255" s="318"/>
      <c r="F255" s="319"/>
      <c r="G255" s="303"/>
    </row>
    <row r="256" ht="36" customHeight="1" spans="1:7">
      <c r="A256" s="326" t="s">
        <v>3006</v>
      </c>
      <c r="B256" s="320" t="s">
        <v>3007</v>
      </c>
      <c r="C256" s="322"/>
      <c r="D256" s="322"/>
      <c r="E256" s="318"/>
      <c r="F256" s="319"/>
      <c r="G256" s="303"/>
    </row>
    <row r="257" ht="36" customHeight="1" spans="1:7">
      <c r="A257" s="326" t="s">
        <v>3008</v>
      </c>
      <c r="B257" s="320" t="s">
        <v>3009</v>
      </c>
      <c r="C257" s="322"/>
      <c r="D257" s="322"/>
      <c r="E257" s="318"/>
      <c r="F257" s="319"/>
      <c r="G257" s="303"/>
    </row>
    <row r="258" ht="36" customHeight="1" spans="1:7">
      <c r="A258" s="326" t="s">
        <v>3010</v>
      </c>
      <c r="B258" s="320" t="s">
        <v>3011</v>
      </c>
      <c r="C258" s="322"/>
      <c r="D258" s="322"/>
      <c r="E258" s="318"/>
      <c r="F258" s="319"/>
      <c r="G258" s="303"/>
    </row>
    <row r="259" ht="36" customHeight="1" spans="1:7">
      <c r="A259" s="326" t="s">
        <v>3012</v>
      </c>
      <c r="B259" s="320" t="s">
        <v>3013</v>
      </c>
      <c r="C259" s="322"/>
      <c r="D259" s="322"/>
      <c r="E259" s="318"/>
      <c r="F259" s="319"/>
      <c r="G259" s="303"/>
    </row>
    <row r="260" ht="36" customHeight="1" spans="1:7">
      <c r="A260" s="321"/>
      <c r="B260" s="320"/>
      <c r="C260" s="323"/>
      <c r="D260" s="323"/>
      <c r="E260" s="318"/>
      <c r="F260" s="319"/>
      <c r="G260" s="303"/>
    </row>
    <row r="261" ht="36" customHeight="1" spans="1:7">
      <c r="A261" s="327"/>
      <c r="B261" s="328" t="s">
        <v>3033</v>
      </c>
      <c r="C261" s="317">
        <f>C4+C20+C32+C43+C98+C122+C174+C178+C204+C221+C239</f>
        <v>6335</v>
      </c>
      <c r="D261" s="317">
        <f>D4+D20+D32+D43+D98+D122+D174+D178+D204+D221+D239</f>
        <v>87854</v>
      </c>
      <c r="E261" s="318">
        <f t="shared" ref="E261:E271" si="4">D261/C261-1</f>
        <v>12.868</v>
      </c>
      <c r="F261" s="319"/>
      <c r="G261" s="303"/>
    </row>
    <row r="262" ht="36" customHeight="1" spans="1:7">
      <c r="A262" s="329" t="s">
        <v>3015</v>
      </c>
      <c r="B262" s="330" t="s">
        <v>120</v>
      </c>
      <c r="C262" s="331"/>
      <c r="D262" s="331"/>
      <c r="E262" s="318"/>
      <c r="F262" s="319"/>
      <c r="G262" s="303"/>
    </row>
    <row r="263" ht="36" customHeight="1" spans="1:7">
      <c r="A263" s="329" t="s">
        <v>3016</v>
      </c>
      <c r="B263" s="332" t="s">
        <v>3017</v>
      </c>
      <c r="C263" s="119"/>
      <c r="D263" s="119"/>
      <c r="E263" s="318"/>
      <c r="F263" s="319"/>
      <c r="G263" s="303"/>
    </row>
    <row r="264" ht="36" customHeight="1" spans="1:7">
      <c r="A264" s="333" t="s">
        <v>3034</v>
      </c>
      <c r="B264" s="332" t="s">
        <v>3035</v>
      </c>
      <c r="C264" s="119"/>
      <c r="D264" s="119"/>
      <c r="E264" s="318"/>
      <c r="F264" s="319"/>
      <c r="G264" s="303"/>
    </row>
    <row r="265" ht="36" customHeight="1" spans="1:6">
      <c r="A265" s="334" t="s">
        <v>3018</v>
      </c>
      <c r="B265" s="335" t="s">
        <v>3019</v>
      </c>
      <c r="C265" s="119"/>
      <c r="D265" s="119"/>
      <c r="E265" s="318"/>
      <c r="F265" s="319"/>
    </row>
    <row r="266" ht="36" customHeight="1" spans="1:7">
      <c r="A266" s="333" t="s">
        <v>3036</v>
      </c>
      <c r="B266" s="332" t="s">
        <v>3023</v>
      </c>
      <c r="C266" s="119">
        <v>2000</v>
      </c>
      <c r="D266" s="119">
        <v>5000</v>
      </c>
      <c r="E266" s="318">
        <f t="shared" si="4"/>
        <v>1.5</v>
      </c>
      <c r="F266" s="319"/>
      <c r="G266" s="303"/>
    </row>
    <row r="267" ht="36" customHeight="1" spans="1:7">
      <c r="A267" s="333" t="s">
        <v>3024</v>
      </c>
      <c r="B267" s="332" t="s">
        <v>3025</v>
      </c>
      <c r="C267" s="119"/>
      <c r="D267" s="119"/>
      <c r="E267" s="318"/>
      <c r="F267" s="319"/>
      <c r="G267" s="303"/>
    </row>
    <row r="268" ht="36" customHeight="1" spans="1:7">
      <c r="A268" s="333" t="s">
        <v>3037</v>
      </c>
      <c r="B268" s="336" t="s">
        <v>3038</v>
      </c>
      <c r="C268" s="119"/>
      <c r="D268" s="119"/>
      <c r="E268" s="318"/>
      <c r="F268" s="319"/>
      <c r="G268" s="303"/>
    </row>
    <row r="269" ht="36" customHeight="1" spans="1:7">
      <c r="A269" s="329" t="s">
        <v>3026</v>
      </c>
      <c r="B269" s="337" t="s">
        <v>3027</v>
      </c>
      <c r="C269" s="331">
        <v>2310</v>
      </c>
      <c r="D269" s="331">
        <v>500</v>
      </c>
      <c r="E269" s="318">
        <f t="shared" si="4"/>
        <v>-0.784</v>
      </c>
      <c r="F269" s="319"/>
      <c r="G269" s="303"/>
    </row>
    <row r="270" ht="36" customHeight="1" spans="1:7">
      <c r="A270" s="329"/>
      <c r="B270" s="337" t="s">
        <v>3039</v>
      </c>
      <c r="C270" s="331"/>
      <c r="D270" s="119"/>
      <c r="E270" s="318"/>
      <c r="F270" s="319"/>
      <c r="G270" s="303"/>
    </row>
    <row r="271" ht="36" customHeight="1" spans="1:7">
      <c r="A271" s="338"/>
      <c r="B271" s="339" t="s">
        <v>127</v>
      </c>
      <c r="C271" s="331">
        <f>C261+C266+C269+C270</f>
        <v>10645</v>
      </c>
      <c r="D271" s="331">
        <f>D261+D266+D269+D270</f>
        <v>93354</v>
      </c>
      <c r="E271" s="318">
        <f t="shared" si="4"/>
        <v>7.77</v>
      </c>
      <c r="F271" s="319"/>
      <c r="G271" s="303"/>
    </row>
    <row r="272" spans="3:4">
      <c r="C272" s="340"/>
      <c r="D272" s="340"/>
    </row>
    <row r="273" spans="3:4">
      <c r="C273" s="340"/>
      <c r="D273" s="340"/>
    </row>
    <row r="274" spans="3:4">
      <c r="C274" s="340"/>
      <c r="D274" s="340"/>
    </row>
  </sheetData>
  <autoFilter ref="A3:G271"/>
  <mergeCells count="1">
    <mergeCell ref="B1:E1"/>
  </mergeCells>
  <conditionalFormatting sqref="B268:C270 D268:D269">
    <cfRule type="expression" dxfId="27"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16"/>
  <sheetViews>
    <sheetView showGridLines="0" showZeros="0" topLeftCell="A10" workbookViewId="0">
      <selection activeCell="B25" sqref="B25"/>
    </sheetView>
  </sheetViews>
  <sheetFormatPr defaultColWidth="9" defaultRowHeight="13.5" outlineLevelCol="3"/>
  <cols>
    <col min="1" max="1" width="52.125" style="286" customWidth="1"/>
    <col min="2" max="4" width="20.625" style="287" customWidth="1"/>
    <col min="5" max="16384" width="9" style="287"/>
  </cols>
  <sheetData>
    <row r="1" s="285" customFormat="1" ht="45" customHeight="1" spans="1:4">
      <c r="A1" s="267" t="s">
        <v>3040</v>
      </c>
      <c r="B1" s="267"/>
      <c r="C1" s="267"/>
      <c r="D1" s="267"/>
    </row>
    <row r="2" ht="20.1" customHeight="1" spans="1:4">
      <c r="A2" s="269"/>
      <c r="B2" s="288"/>
      <c r="C2" s="271"/>
      <c r="D2" s="271" t="s">
        <v>2</v>
      </c>
    </row>
    <row r="3" ht="45" customHeight="1" spans="1:4">
      <c r="A3" s="289" t="s">
        <v>2448</v>
      </c>
      <c r="B3" s="272" t="s">
        <v>3041</v>
      </c>
      <c r="C3" s="272" t="s">
        <v>129</v>
      </c>
      <c r="D3" s="272" t="s">
        <v>130</v>
      </c>
    </row>
    <row r="4" ht="36" customHeight="1" spans="1:4">
      <c r="A4" s="290" t="s">
        <v>2563</v>
      </c>
      <c r="B4" s="291"/>
      <c r="C4" s="291"/>
      <c r="D4" s="276"/>
    </row>
    <row r="5" ht="36" customHeight="1" spans="1:4">
      <c r="A5" s="290" t="s">
        <v>2594</v>
      </c>
      <c r="B5" s="291"/>
      <c r="C5" s="291"/>
      <c r="D5" s="276"/>
    </row>
    <row r="6" ht="36" customHeight="1" spans="1:4">
      <c r="A6" s="290" t="s">
        <v>2614</v>
      </c>
      <c r="B6" s="291"/>
      <c r="C6" s="291"/>
      <c r="D6" s="276"/>
    </row>
    <row r="7" ht="36" customHeight="1" spans="1:4">
      <c r="A7" s="292" t="s">
        <v>2626</v>
      </c>
      <c r="B7" s="291"/>
      <c r="C7" s="291"/>
      <c r="D7" s="276"/>
    </row>
    <row r="8" ht="36" customHeight="1" spans="1:4">
      <c r="A8" s="290" t="s">
        <v>2717</v>
      </c>
      <c r="B8" s="291"/>
      <c r="C8" s="291"/>
      <c r="D8" s="276"/>
    </row>
    <row r="9" ht="36" customHeight="1" spans="1:4">
      <c r="A9" s="290" t="s">
        <v>2750</v>
      </c>
      <c r="B9" s="291"/>
      <c r="C9" s="291"/>
      <c r="D9" s="276"/>
    </row>
    <row r="10" ht="36" customHeight="1" spans="1:4">
      <c r="A10" s="292" t="s">
        <v>2848</v>
      </c>
      <c r="B10" s="291"/>
      <c r="C10" s="291"/>
      <c r="D10" s="276"/>
    </row>
    <row r="11" ht="36" customHeight="1" spans="1:4">
      <c r="A11" s="290" t="s">
        <v>2855</v>
      </c>
      <c r="B11" s="291"/>
      <c r="C11" s="291"/>
      <c r="D11" s="276"/>
    </row>
    <row r="12" ht="36" customHeight="1" spans="1:4">
      <c r="A12" s="292" t="s">
        <v>2905</v>
      </c>
      <c r="B12" s="291"/>
      <c r="C12" s="291"/>
      <c r="D12" s="276"/>
    </row>
    <row r="13" ht="36" customHeight="1" spans="1:4">
      <c r="A13" s="292" t="s">
        <v>2938</v>
      </c>
      <c r="B13" s="291"/>
      <c r="C13" s="291"/>
      <c r="D13" s="276"/>
    </row>
    <row r="14" ht="36" customHeight="1" spans="1:4">
      <c r="A14" s="292" t="s">
        <v>2973</v>
      </c>
      <c r="B14" s="291"/>
      <c r="C14" s="291"/>
      <c r="D14" s="276"/>
    </row>
    <row r="15" ht="36" customHeight="1" spans="1:4">
      <c r="A15" s="293" t="s">
        <v>3042</v>
      </c>
      <c r="B15" s="294">
        <f>SUM(B4:B14)</f>
        <v>0</v>
      </c>
      <c r="C15" s="294">
        <f>SUM(C4:C14)</f>
        <v>0</v>
      </c>
      <c r="D15" s="276"/>
    </row>
    <row r="16" ht="27.95" customHeight="1" spans="1:4">
      <c r="A16" s="295" t="s">
        <v>2472</v>
      </c>
      <c r="B16" s="295"/>
      <c r="C16" s="295"/>
      <c r="D16" s="295"/>
    </row>
  </sheetData>
  <mergeCells count="2">
    <mergeCell ref="A1:D1"/>
    <mergeCell ref="A16:D16"/>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16"/>
  <sheetViews>
    <sheetView showGridLines="0" showZeros="0" view="pageBreakPreview" zoomScaleNormal="100" zoomScaleSheetLayoutView="100" workbookViewId="0">
      <selection activeCell="B6" sqref="B6"/>
    </sheetView>
  </sheetViews>
  <sheetFormatPr defaultColWidth="9" defaultRowHeight="13.5" outlineLevelCol="4"/>
  <cols>
    <col min="1" max="1" width="52.125" style="266" customWidth="1"/>
    <col min="2" max="4" width="20.625" customWidth="1"/>
  </cols>
  <sheetData>
    <row r="1" s="265" customFormat="1" ht="45" customHeight="1" spans="1:5">
      <c r="A1" s="267" t="s">
        <v>3043</v>
      </c>
      <c r="B1" s="267"/>
      <c r="C1" s="267"/>
      <c r="D1" s="267"/>
      <c r="E1" s="268"/>
    </row>
    <row r="2" ht="20.1" customHeight="1" spans="1:5">
      <c r="A2" s="269"/>
      <c r="B2" s="270"/>
      <c r="C2" s="271"/>
      <c r="D2" s="271" t="s">
        <v>2</v>
      </c>
      <c r="E2" s="266"/>
    </row>
    <row r="3" ht="45" customHeight="1" spans="1:5">
      <c r="A3" s="170" t="s">
        <v>2448</v>
      </c>
      <c r="B3" s="272" t="s">
        <v>129</v>
      </c>
      <c r="C3" s="272" t="s">
        <v>6</v>
      </c>
      <c r="D3" s="272" t="s">
        <v>130</v>
      </c>
      <c r="E3" s="273"/>
    </row>
    <row r="4" ht="36" customHeight="1" spans="1:5">
      <c r="A4" s="274" t="s">
        <v>2563</v>
      </c>
      <c r="B4" s="275"/>
      <c r="C4" s="275"/>
      <c r="D4" s="276"/>
      <c r="E4" s="277"/>
    </row>
    <row r="5" ht="36" customHeight="1" spans="1:5">
      <c r="A5" s="274" t="s">
        <v>2594</v>
      </c>
      <c r="B5" s="275"/>
      <c r="C5" s="275"/>
      <c r="D5" s="276"/>
      <c r="E5" s="277"/>
    </row>
    <row r="6" ht="36" customHeight="1" spans="1:5">
      <c r="A6" s="274" t="s">
        <v>2614</v>
      </c>
      <c r="B6" s="275"/>
      <c r="C6" s="275"/>
      <c r="D6" s="276"/>
      <c r="E6" s="277"/>
    </row>
    <row r="7" ht="36" customHeight="1" spans="1:5">
      <c r="A7" s="278" t="s">
        <v>2626</v>
      </c>
      <c r="B7" s="275"/>
      <c r="C7" s="275"/>
      <c r="D7" s="276"/>
      <c r="E7" s="279"/>
    </row>
    <row r="8" ht="36" customHeight="1" spans="1:5">
      <c r="A8" s="274" t="s">
        <v>2717</v>
      </c>
      <c r="B8" s="275"/>
      <c r="C8" s="275"/>
      <c r="D8" s="276"/>
      <c r="E8" s="277"/>
    </row>
    <row r="9" ht="36" customHeight="1" spans="1:5">
      <c r="A9" s="274" t="s">
        <v>2750</v>
      </c>
      <c r="B9" s="275"/>
      <c r="C9" s="275"/>
      <c r="D9" s="276"/>
      <c r="E9" s="277"/>
    </row>
    <row r="10" ht="36" customHeight="1" spans="1:5">
      <c r="A10" s="278" t="s">
        <v>2848</v>
      </c>
      <c r="B10" s="275"/>
      <c r="C10" s="275"/>
      <c r="D10" s="276"/>
      <c r="E10" s="279"/>
    </row>
    <row r="11" ht="36" customHeight="1" spans="1:5">
      <c r="A11" s="274" t="s">
        <v>2855</v>
      </c>
      <c r="B11" s="275"/>
      <c r="C11" s="275"/>
      <c r="D11" s="276"/>
      <c r="E11" s="277"/>
    </row>
    <row r="12" ht="36" customHeight="1" spans="1:5">
      <c r="A12" s="278" t="s">
        <v>2905</v>
      </c>
      <c r="B12" s="275"/>
      <c r="C12" s="275"/>
      <c r="D12" s="276"/>
      <c r="E12" s="279"/>
    </row>
    <row r="13" ht="36" customHeight="1" spans="1:5">
      <c r="A13" s="278" t="s">
        <v>2938</v>
      </c>
      <c r="B13" s="275"/>
      <c r="C13" s="275"/>
      <c r="D13" s="276"/>
      <c r="E13" s="279"/>
    </row>
    <row r="14" ht="36" customHeight="1" spans="1:5">
      <c r="A14" s="278" t="s">
        <v>2973</v>
      </c>
      <c r="B14" s="275"/>
      <c r="C14" s="275"/>
      <c r="D14" s="276"/>
      <c r="E14" s="279"/>
    </row>
    <row r="15" ht="36" customHeight="1" spans="1:5">
      <c r="A15" s="280" t="s">
        <v>3042</v>
      </c>
      <c r="B15" s="281"/>
      <c r="C15" s="281"/>
      <c r="D15" s="282"/>
      <c r="E15" s="277"/>
    </row>
    <row r="16" ht="37" customHeight="1" spans="1:4">
      <c r="A16" s="283" t="s">
        <v>2474</v>
      </c>
      <c r="B16" s="284"/>
      <c r="C16" s="284"/>
      <c r="D16" s="284"/>
    </row>
  </sheetData>
  <mergeCells count="2">
    <mergeCell ref="A1:D1"/>
    <mergeCell ref="A16:D16"/>
  </mergeCells>
  <conditionalFormatting sqref="E4:E15">
    <cfRule type="cellIs" dxfId="28" priority="4" stopIfTrue="1" operator="lessThan">
      <formula>0</formula>
    </cfRule>
    <cfRule type="cellIs" dxfId="29" priority="2" stopIfTrue="1" operator="lessThan">
      <formula>0</formula>
    </cfRule>
  </conditionalFormatting>
  <conditionalFormatting sqref="E13:E15">
    <cfRule type="cellIs" dxfId="30" priority="3" stopIfTrue="1" operator="lessThan">
      <formula>0</formula>
    </cfRule>
    <cfRule type="cellIs" dxfId="31"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54"/>
  <sheetViews>
    <sheetView showGridLines="0" showZeros="0" view="pageBreakPreview" zoomScaleNormal="100" zoomScaleSheetLayoutView="100" topLeftCell="A35" workbookViewId="0">
      <selection activeCell="E1" sqref="E$1:G$1048576"/>
    </sheetView>
  </sheetViews>
  <sheetFormatPr defaultColWidth="9" defaultRowHeight="14.25" outlineLevelCol="4"/>
  <cols>
    <col min="1" max="1" width="50.75" style="227" customWidth="1"/>
    <col min="2" max="4" width="20.625" style="227" customWidth="1"/>
    <col min="5" max="5" width="4.25" style="227" customWidth="1"/>
    <col min="6" max="6" width="13.75" style="227"/>
    <col min="7" max="16384" width="9" style="227"/>
  </cols>
  <sheetData>
    <row r="1" ht="45" customHeight="1" spans="1:4">
      <c r="A1" s="248" t="s">
        <v>3044</v>
      </c>
      <c r="B1" s="248"/>
      <c r="C1" s="248"/>
      <c r="D1" s="248"/>
    </row>
    <row r="2" ht="20.1" customHeight="1" spans="1:4">
      <c r="A2" s="249"/>
      <c r="B2" s="250"/>
      <c r="C2" s="251"/>
      <c r="D2" s="252" t="s">
        <v>3045</v>
      </c>
    </row>
    <row r="3" ht="45" customHeight="1" spans="1:4">
      <c r="A3" s="198" t="s">
        <v>3046</v>
      </c>
      <c r="B3" s="109" t="s">
        <v>5</v>
      </c>
      <c r="C3" s="109" t="s">
        <v>6</v>
      </c>
      <c r="D3" s="109" t="s">
        <v>7</v>
      </c>
    </row>
    <row r="4" ht="36" customHeight="1" spans="1:5">
      <c r="A4" s="165" t="s">
        <v>3047</v>
      </c>
      <c r="B4" s="253"/>
      <c r="C4" s="253"/>
      <c r="D4" s="113"/>
      <c r="E4" s="254"/>
    </row>
    <row r="5" ht="36" customHeight="1" spans="1:5">
      <c r="A5" s="239" t="s">
        <v>3048</v>
      </c>
      <c r="B5" s="255"/>
      <c r="C5" s="256"/>
      <c r="D5" s="257"/>
      <c r="E5" s="254"/>
    </row>
    <row r="6" ht="36" customHeight="1" spans="1:5">
      <c r="A6" s="239" t="s">
        <v>3049</v>
      </c>
      <c r="B6" s="255"/>
      <c r="C6" s="255"/>
      <c r="D6" s="257"/>
      <c r="E6" s="254"/>
    </row>
    <row r="7" ht="36" customHeight="1" spans="1:5">
      <c r="A7" s="239" t="s">
        <v>3050</v>
      </c>
      <c r="B7" s="258"/>
      <c r="C7" s="256"/>
      <c r="D7" s="257"/>
      <c r="E7" s="254"/>
    </row>
    <row r="8" ht="36" customHeight="1" spans="1:5">
      <c r="A8" s="239" t="s">
        <v>3051</v>
      </c>
      <c r="B8" s="255"/>
      <c r="C8" s="256"/>
      <c r="D8" s="257"/>
      <c r="E8" s="254"/>
    </row>
    <row r="9" ht="36" customHeight="1" spans="1:5">
      <c r="A9" s="239" t="s">
        <v>3052</v>
      </c>
      <c r="B9" s="258"/>
      <c r="C9" s="256"/>
      <c r="D9" s="257"/>
      <c r="E9" s="254"/>
    </row>
    <row r="10" ht="36" customHeight="1" spans="1:5">
      <c r="A10" s="239" t="s">
        <v>3053</v>
      </c>
      <c r="B10" s="255"/>
      <c r="C10" s="256"/>
      <c r="D10" s="257"/>
      <c r="E10" s="254"/>
    </row>
    <row r="11" ht="36" customHeight="1" spans="1:5">
      <c r="A11" s="239" t="s">
        <v>3054</v>
      </c>
      <c r="B11" s="255"/>
      <c r="C11" s="256"/>
      <c r="D11" s="257"/>
      <c r="E11" s="254"/>
    </row>
    <row r="12" ht="36" customHeight="1" spans="1:5">
      <c r="A12" s="239" t="s">
        <v>3055</v>
      </c>
      <c r="B12" s="255"/>
      <c r="C12" s="256"/>
      <c r="D12" s="257"/>
      <c r="E12" s="254"/>
    </row>
    <row r="13" ht="36" customHeight="1" spans="1:5">
      <c r="A13" s="239" t="s">
        <v>3056</v>
      </c>
      <c r="B13" s="259"/>
      <c r="C13" s="255"/>
      <c r="D13" s="257"/>
      <c r="E13" s="254"/>
    </row>
    <row r="14" ht="36" customHeight="1" spans="1:5">
      <c r="A14" s="239" t="s">
        <v>3057</v>
      </c>
      <c r="B14" s="259"/>
      <c r="C14" s="256"/>
      <c r="D14" s="257"/>
      <c r="E14" s="254"/>
    </row>
    <row r="15" ht="36" customHeight="1" spans="1:5">
      <c r="A15" s="239" t="s">
        <v>3058</v>
      </c>
      <c r="B15" s="259"/>
      <c r="C15" s="260"/>
      <c r="D15" s="257"/>
      <c r="E15" s="254"/>
    </row>
    <row r="16" ht="36" customHeight="1" spans="1:5">
      <c r="A16" s="239" t="s">
        <v>3059</v>
      </c>
      <c r="B16" s="259"/>
      <c r="C16" s="260"/>
      <c r="D16" s="257"/>
      <c r="E16" s="254"/>
    </row>
    <row r="17" ht="36" customHeight="1" spans="1:5">
      <c r="A17" s="239" t="s">
        <v>3060</v>
      </c>
      <c r="B17" s="255"/>
      <c r="C17" s="256"/>
      <c r="D17" s="257"/>
      <c r="E17" s="254"/>
    </row>
    <row r="18" ht="36" customHeight="1" spans="1:5">
      <c r="A18" s="239" t="s">
        <v>3061</v>
      </c>
      <c r="B18" s="259"/>
      <c r="C18" s="260"/>
      <c r="D18" s="257"/>
      <c r="E18" s="254"/>
    </row>
    <row r="19" ht="36" customHeight="1" spans="1:5">
      <c r="A19" s="239" t="s">
        <v>3062</v>
      </c>
      <c r="B19" s="259"/>
      <c r="C19" s="260"/>
      <c r="D19" s="257"/>
      <c r="E19" s="254"/>
    </row>
    <row r="20" ht="36" customHeight="1" spans="1:5">
      <c r="A20" s="239" t="s">
        <v>3063</v>
      </c>
      <c r="B20" s="255"/>
      <c r="C20" s="260"/>
      <c r="D20" s="257" t="str">
        <f>IF(B20&gt;0,C20/B20-1,IF(B20&lt;0,-(C20/B20-1),""))</f>
        <v/>
      </c>
      <c r="E20" s="254"/>
    </row>
    <row r="21" ht="36" customHeight="1" spans="1:5">
      <c r="A21" s="239" t="s">
        <v>3064</v>
      </c>
      <c r="B21" s="259"/>
      <c r="C21" s="256"/>
      <c r="D21" s="257"/>
      <c r="E21" s="254"/>
    </row>
    <row r="22" ht="36" customHeight="1" spans="1:5">
      <c r="A22" s="239" t="s">
        <v>3065</v>
      </c>
      <c r="B22" s="259"/>
      <c r="C22" s="256"/>
      <c r="D22" s="257"/>
      <c r="E22" s="254"/>
    </row>
    <row r="23" ht="36" customHeight="1" spans="1:5">
      <c r="A23" s="165" t="s">
        <v>3066</v>
      </c>
      <c r="B23" s="253"/>
      <c r="C23" s="253"/>
      <c r="D23" s="113"/>
      <c r="E23" s="254"/>
    </row>
    <row r="24" ht="36" customHeight="1" spans="1:5">
      <c r="A24" s="184" t="s">
        <v>3067</v>
      </c>
      <c r="B24" s="259"/>
      <c r="C24" s="256"/>
      <c r="D24" s="257"/>
      <c r="E24" s="254"/>
    </row>
    <row r="25" ht="36" customHeight="1" spans="1:5">
      <c r="A25" s="184" t="s">
        <v>3068</v>
      </c>
      <c r="B25" s="259"/>
      <c r="C25" s="256"/>
      <c r="D25" s="257"/>
      <c r="E25" s="254"/>
    </row>
    <row r="26" ht="36" customHeight="1" spans="1:5">
      <c r="A26" s="184" t="s">
        <v>3069</v>
      </c>
      <c r="B26" s="259"/>
      <c r="C26" s="256"/>
      <c r="D26" s="257"/>
      <c r="E26" s="254"/>
    </row>
    <row r="27" ht="36" customHeight="1" spans="1:5">
      <c r="A27" s="184" t="s">
        <v>3070</v>
      </c>
      <c r="B27" s="259"/>
      <c r="C27" s="256"/>
      <c r="D27" s="257"/>
      <c r="E27" s="254"/>
    </row>
    <row r="28" ht="36" customHeight="1" spans="1:5">
      <c r="A28" s="165" t="s">
        <v>3071</v>
      </c>
      <c r="B28" s="253"/>
      <c r="C28" s="253"/>
      <c r="D28" s="113"/>
      <c r="E28" s="254"/>
    </row>
    <row r="29" ht="36" customHeight="1" spans="1:5">
      <c r="A29" s="184" t="s">
        <v>3072</v>
      </c>
      <c r="B29" s="259"/>
      <c r="C29" s="256"/>
      <c r="D29" s="257"/>
      <c r="E29" s="254"/>
    </row>
    <row r="30" ht="36" customHeight="1" spans="1:5">
      <c r="A30" s="184" t="s">
        <v>3073</v>
      </c>
      <c r="B30" s="255"/>
      <c r="C30" s="256"/>
      <c r="D30" s="257"/>
      <c r="E30" s="254"/>
    </row>
    <row r="31" ht="36" customHeight="1" spans="1:5">
      <c r="A31" s="184" t="s">
        <v>3074</v>
      </c>
      <c r="B31" s="259"/>
      <c r="C31" s="256"/>
      <c r="D31" s="257"/>
      <c r="E31" s="254"/>
    </row>
    <row r="32" ht="36" customHeight="1" spans="1:5">
      <c r="A32" s="165" t="s">
        <v>3075</v>
      </c>
      <c r="B32" s="253"/>
      <c r="C32" s="253"/>
      <c r="D32" s="113"/>
      <c r="E32" s="254"/>
    </row>
    <row r="33" ht="36" customHeight="1" spans="1:5">
      <c r="A33" s="184" t="s">
        <v>3076</v>
      </c>
      <c r="B33" s="255"/>
      <c r="C33" s="261"/>
      <c r="D33" s="257"/>
      <c r="E33" s="254"/>
    </row>
    <row r="34" ht="36" customHeight="1" spans="1:5">
      <c r="A34" s="184" t="s">
        <v>3077</v>
      </c>
      <c r="B34" s="259"/>
      <c r="C34" s="261"/>
      <c r="D34" s="257"/>
      <c r="E34" s="254"/>
    </row>
    <row r="35" ht="36" customHeight="1" spans="1:5">
      <c r="A35" s="184" t="s">
        <v>3078</v>
      </c>
      <c r="B35" s="259"/>
      <c r="C35" s="260"/>
      <c r="D35" s="257"/>
      <c r="E35" s="254"/>
    </row>
    <row r="36" ht="36" customHeight="1" spans="1:5">
      <c r="A36" s="165" t="s">
        <v>3079</v>
      </c>
      <c r="B36" s="262"/>
      <c r="C36" s="263"/>
      <c r="D36" s="113"/>
      <c r="E36" s="254"/>
    </row>
    <row r="37" ht="36" customHeight="1" spans="1:5">
      <c r="A37" s="219" t="s">
        <v>3080</v>
      </c>
      <c r="B37" s="253"/>
      <c r="C37" s="253"/>
      <c r="D37" s="113"/>
      <c r="E37" s="254"/>
    </row>
    <row r="38" ht="36" customHeight="1" spans="1:5">
      <c r="A38" s="264" t="s">
        <v>60</v>
      </c>
      <c r="B38" s="255">
        <v>3</v>
      </c>
      <c r="C38" s="261"/>
      <c r="D38" s="113"/>
      <c r="E38" s="254"/>
    </row>
    <row r="39" ht="36" customHeight="1" spans="1:5">
      <c r="A39" s="222" t="s">
        <v>3081</v>
      </c>
      <c r="B39" s="253"/>
      <c r="C39" s="263"/>
      <c r="D39" s="113"/>
      <c r="E39" s="254"/>
    </row>
    <row r="40" ht="36" customHeight="1" spans="1:5">
      <c r="A40" s="264" t="s">
        <v>3082</v>
      </c>
      <c r="B40" s="255"/>
      <c r="C40" s="261"/>
      <c r="D40" s="113"/>
      <c r="E40" s="254"/>
    </row>
    <row r="41" ht="36" customHeight="1" spans="1:5">
      <c r="A41" s="219" t="s">
        <v>67</v>
      </c>
      <c r="B41" s="253">
        <v>3</v>
      </c>
      <c r="C41" s="253"/>
      <c r="D41" s="113"/>
      <c r="E41" s="254"/>
    </row>
    <row r="42" spans="2:2">
      <c r="B42" s="247"/>
    </row>
    <row r="43" spans="2:3">
      <c r="B43" s="247"/>
      <c r="C43" s="247"/>
    </row>
    <row r="44" spans="2:2">
      <c r="B44" s="247"/>
    </row>
    <row r="45" spans="2:3">
      <c r="B45" s="247"/>
      <c r="C45" s="247"/>
    </row>
    <row r="46" spans="2:2">
      <c r="B46" s="247"/>
    </row>
    <row r="47" spans="2:2">
      <c r="B47" s="247"/>
    </row>
    <row r="48" spans="2:3">
      <c r="B48" s="247"/>
      <c r="C48" s="247"/>
    </row>
    <row r="49" spans="2:2">
      <c r="B49" s="247"/>
    </row>
    <row r="50" spans="2:2">
      <c r="B50" s="247"/>
    </row>
    <row r="51" spans="2:2">
      <c r="B51" s="247"/>
    </row>
    <row r="52" spans="2:2">
      <c r="B52" s="247"/>
    </row>
    <row r="53" spans="2:3">
      <c r="B53" s="247"/>
      <c r="C53" s="247"/>
    </row>
    <row r="54" spans="2:2">
      <c r="B54" s="247"/>
    </row>
  </sheetData>
  <autoFilter ref="A3:E41"/>
  <mergeCells count="1">
    <mergeCell ref="A1:D1"/>
  </mergeCells>
  <conditionalFormatting sqref="E3:F4 F5:F39 E5:E41">
    <cfRule type="cellIs" dxfId="32" priority="2" stopIfTrue="1" operator="lessThanOrEqual">
      <formula>-1</formula>
    </cfRule>
  </conditionalFormatting>
  <conditionalFormatting sqref="E4:F4 F5:F7 E5:E41">
    <cfRule type="cellIs" dxfId="3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1"/>
  <sheetViews>
    <sheetView showGridLines="0" showZeros="0" tabSelected="1" view="pageBreakPreview" zoomScaleNormal="100" zoomScaleSheetLayoutView="100" topLeftCell="A21" workbookViewId="0">
      <selection activeCell="E1" sqref="E$1:H$1048576"/>
    </sheetView>
  </sheetViews>
  <sheetFormatPr defaultColWidth="9" defaultRowHeight="14.25" outlineLevelCol="4"/>
  <cols>
    <col min="1" max="1" width="50.75" style="193" customWidth="1"/>
    <col min="2" max="2" width="20.625" style="193" customWidth="1"/>
    <col min="3" max="3" width="20.625" style="227" customWidth="1"/>
    <col min="4" max="4" width="20.625" style="193" customWidth="1"/>
    <col min="5" max="5" width="4.75" style="193" customWidth="1"/>
    <col min="6" max="16384" width="9" style="193"/>
  </cols>
  <sheetData>
    <row r="1" ht="45" customHeight="1" spans="1:5">
      <c r="A1" s="228" t="s">
        <v>3083</v>
      </c>
      <c r="B1" s="228"/>
      <c r="C1" s="228"/>
      <c r="D1" s="228"/>
      <c r="E1" s="229"/>
    </row>
    <row r="2" ht="20.1" customHeight="1" spans="1:5">
      <c r="A2" s="230"/>
      <c r="B2" s="230"/>
      <c r="C2" s="230"/>
      <c r="D2" s="231" t="s">
        <v>2</v>
      </c>
      <c r="E2" s="232"/>
    </row>
    <row r="3" ht="45" customHeight="1" spans="1:5">
      <c r="A3" s="233" t="s">
        <v>4</v>
      </c>
      <c r="B3" s="109" t="s">
        <v>5</v>
      </c>
      <c r="C3" s="109" t="s">
        <v>6</v>
      </c>
      <c r="D3" s="109" t="s">
        <v>7</v>
      </c>
      <c r="E3" s="234"/>
    </row>
    <row r="4" ht="35.1" customHeight="1" spans="1:5">
      <c r="A4" s="165" t="s">
        <v>3084</v>
      </c>
      <c r="B4" s="235"/>
      <c r="C4" s="235"/>
      <c r="D4" s="113"/>
      <c r="E4" s="236"/>
    </row>
    <row r="5" ht="35.1" customHeight="1" spans="1:5">
      <c r="A5" s="167" t="s">
        <v>3085</v>
      </c>
      <c r="B5" s="237"/>
      <c r="C5" s="237"/>
      <c r="D5" s="204"/>
      <c r="E5" s="236"/>
    </row>
    <row r="6" ht="35.1" customHeight="1" spans="1:5">
      <c r="A6" s="167" t="s">
        <v>3086</v>
      </c>
      <c r="B6" s="237"/>
      <c r="C6" s="237"/>
      <c r="D6" s="204"/>
      <c r="E6" s="236"/>
    </row>
    <row r="7" ht="35.1" customHeight="1" spans="1:5">
      <c r="A7" s="167" t="s">
        <v>3087</v>
      </c>
      <c r="B7" s="237"/>
      <c r="C7" s="237"/>
      <c r="D7" s="204"/>
      <c r="E7" s="236"/>
    </row>
    <row r="8" ht="35.1" customHeight="1" spans="1:5">
      <c r="A8" s="167" t="s">
        <v>3088</v>
      </c>
      <c r="B8" s="237"/>
      <c r="C8" s="237"/>
      <c r="D8" s="204"/>
      <c r="E8" s="236"/>
    </row>
    <row r="9" ht="35.1" customHeight="1" spans="1:5">
      <c r="A9" s="167" t="s">
        <v>3089</v>
      </c>
      <c r="B9" s="237"/>
      <c r="C9" s="237"/>
      <c r="D9" s="204" t="str">
        <f>IF(B9&gt;0,C9/B9-1,IF(B9&lt;0,-(C9/B9-1),""))</f>
        <v/>
      </c>
      <c r="E9" s="236"/>
    </row>
    <row r="10" ht="35.1" customHeight="1" spans="1:5">
      <c r="A10" s="167" t="s">
        <v>3090</v>
      </c>
      <c r="B10" s="237"/>
      <c r="C10" s="237"/>
      <c r="D10" s="204"/>
      <c r="E10" s="236"/>
    </row>
    <row r="11" ht="35.1" customHeight="1" spans="1:5">
      <c r="A11" s="165" t="s">
        <v>3091</v>
      </c>
      <c r="B11" s="238"/>
      <c r="C11" s="238"/>
      <c r="D11" s="218"/>
      <c r="E11" s="236"/>
    </row>
    <row r="12" ht="35.1" customHeight="1" spans="1:5">
      <c r="A12" s="167" t="s">
        <v>3092</v>
      </c>
      <c r="B12" s="237"/>
      <c r="C12" s="237"/>
      <c r="D12" s="204"/>
      <c r="E12" s="236"/>
    </row>
    <row r="13" ht="35.1" customHeight="1" spans="1:5">
      <c r="A13" s="167" t="s">
        <v>3093</v>
      </c>
      <c r="B13" s="237"/>
      <c r="C13" s="237"/>
      <c r="D13" s="204"/>
      <c r="E13" s="236"/>
    </row>
    <row r="14" ht="35.1" customHeight="1" spans="1:5">
      <c r="A14" s="167" t="s">
        <v>3094</v>
      </c>
      <c r="B14" s="237"/>
      <c r="C14" s="237"/>
      <c r="D14" s="204" t="str">
        <f>IF(B14&gt;0,C14/B14-1,IF(B14&lt;0,-(C14/B14-1),""))</f>
        <v/>
      </c>
      <c r="E14" s="236"/>
    </row>
    <row r="15" ht="35.1" customHeight="1" spans="1:5">
      <c r="A15" s="167" t="s">
        <v>3095</v>
      </c>
      <c r="B15" s="237"/>
      <c r="C15" s="237"/>
      <c r="D15" s="204" t="str">
        <f>IF(B15&gt;0,C15/B15-1,IF(B15&lt;0,-(C15/B15-1),""))</f>
        <v/>
      </c>
      <c r="E15" s="236"/>
    </row>
    <row r="16" ht="35.1" customHeight="1" spans="1:5">
      <c r="A16" s="167" t="s">
        <v>3096</v>
      </c>
      <c r="B16" s="237"/>
      <c r="C16" s="237"/>
      <c r="D16" s="204"/>
      <c r="E16" s="236"/>
    </row>
    <row r="17" s="226" customFormat="1" ht="35.1" customHeight="1" spans="1:5">
      <c r="A17" s="165" t="s">
        <v>3097</v>
      </c>
      <c r="B17" s="238"/>
      <c r="C17" s="238"/>
      <c r="D17" s="218"/>
      <c r="E17" s="236"/>
    </row>
    <row r="18" ht="35.1" customHeight="1" spans="1:5">
      <c r="A18" s="167" t="s">
        <v>3098</v>
      </c>
      <c r="B18" s="237"/>
      <c r="C18" s="237"/>
      <c r="D18" s="218"/>
      <c r="E18" s="236"/>
    </row>
    <row r="19" ht="35.1" customHeight="1" spans="1:5">
      <c r="A19" s="165" t="s">
        <v>3099</v>
      </c>
      <c r="B19" s="238"/>
      <c r="C19" s="238"/>
      <c r="D19" s="218"/>
      <c r="E19" s="236"/>
    </row>
    <row r="20" ht="35.1" customHeight="1" spans="1:5">
      <c r="A20" s="239" t="s">
        <v>3100</v>
      </c>
      <c r="B20" s="237"/>
      <c r="C20" s="237"/>
      <c r="D20" s="204"/>
      <c r="E20" s="236"/>
    </row>
    <row r="21" ht="35.1" customHeight="1" spans="1:5">
      <c r="A21" s="165" t="s">
        <v>3101</v>
      </c>
      <c r="B21" s="238">
        <v>3</v>
      </c>
      <c r="C21" s="238"/>
      <c r="D21" s="218"/>
      <c r="E21" s="236"/>
    </row>
    <row r="22" ht="35.1" customHeight="1" spans="1:5">
      <c r="A22" s="167" t="s">
        <v>3102</v>
      </c>
      <c r="B22" s="237">
        <v>3</v>
      </c>
      <c r="C22" s="237"/>
      <c r="D22" s="204"/>
      <c r="E22" s="236"/>
    </row>
    <row r="23" ht="35.1" customHeight="1" spans="1:5">
      <c r="A23" s="219" t="s">
        <v>3103</v>
      </c>
      <c r="B23" s="238">
        <v>3</v>
      </c>
      <c r="C23" s="238"/>
      <c r="D23" s="218"/>
      <c r="E23" s="236"/>
    </row>
    <row r="24" ht="35.1" customHeight="1" spans="1:5">
      <c r="A24" s="240" t="s">
        <v>120</v>
      </c>
      <c r="B24" s="238"/>
      <c r="C24" s="238"/>
      <c r="D24" s="218"/>
      <c r="E24" s="236"/>
    </row>
    <row r="25" ht="35.1" customHeight="1" spans="1:5">
      <c r="A25" s="241" t="s">
        <v>3104</v>
      </c>
      <c r="B25" s="237"/>
      <c r="C25" s="237"/>
      <c r="D25" s="218"/>
      <c r="E25" s="236"/>
    </row>
    <row r="26" ht="35.1" customHeight="1" spans="1:5">
      <c r="A26" s="242" t="s">
        <v>3105</v>
      </c>
      <c r="B26" s="243"/>
      <c r="C26" s="243"/>
      <c r="D26" s="218"/>
      <c r="E26" s="236"/>
    </row>
    <row r="27" ht="35.1" customHeight="1" spans="1:5">
      <c r="A27" s="244" t="s">
        <v>3106</v>
      </c>
      <c r="B27" s="245"/>
      <c r="C27" s="245"/>
      <c r="D27" s="218"/>
      <c r="E27" s="236"/>
    </row>
    <row r="28" ht="35.1" customHeight="1" spans="1:5">
      <c r="A28" s="185" t="s">
        <v>127</v>
      </c>
      <c r="B28" s="246">
        <v>3</v>
      </c>
      <c r="C28" s="246"/>
      <c r="D28" s="218"/>
      <c r="E28" s="236"/>
    </row>
    <row r="29" spans="2:2">
      <c r="B29" s="224"/>
    </row>
    <row r="30" spans="2:3">
      <c r="B30" s="224"/>
      <c r="C30" s="247"/>
    </row>
    <row r="31" spans="2:2">
      <c r="B31" s="224"/>
    </row>
    <row r="32" spans="2:3">
      <c r="B32" s="224"/>
      <c r="C32" s="247"/>
    </row>
    <row r="33" spans="2:2">
      <c r="B33" s="224"/>
    </row>
    <row r="34" spans="2:2">
      <c r="B34" s="224"/>
    </row>
    <row r="35" spans="2:3">
      <c r="B35" s="224"/>
      <c r="C35" s="247"/>
    </row>
    <row r="36" spans="2:2">
      <c r="B36" s="224"/>
    </row>
    <row r="37" spans="2:2">
      <c r="B37" s="224"/>
    </row>
    <row r="38" spans="2:2">
      <c r="B38" s="224"/>
    </row>
    <row r="39" spans="2:2">
      <c r="B39" s="224"/>
    </row>
    <row r="40" spans="2:3">
      <c r="B40" s="224"/>
      <c r="C40" s="247"/>
    </row>
    <row r="41" spans="2:2">
      <c r="B41" s="224"/>
    </row>
  </sheetData>
  <autoFilter ref="A3:E28"/>
  <mergeCells count="1">
    <mergeCell ref="A1:D1"/>
  </mergeCells>
  <conditionalFormatting sqref="E29">
    <cfRule type="cellIs" dxfId="34" priority="1" stopIfTrue="1" operator="lessThanOrEqual">
      <formula>-1</formula>
    </cfRule>
  </conditionalFormatting>
  <conditionalFormatting sqref="E3:E29 D5:D28">
    <cfRule type="cellIs" dxfId="35"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8"/>
  <sheetViews>
    <sheetView showGridLines="0" showZeros="0" view="pageBreakPreview" zoomScaleNormal="100" zoomScaleSheetLayoutView="100" topLeftCell="A31" workbookViewId="0">
      <selection activeCell="E1" sqref="E$1:G$1048576"/>
    </sheetView>
  </sheetViews>
  <sheetFormatPr defaultColWidth="9" defaultRowHeight="20.25" outlineLevelCol="4"/>
  <cols>
    <col min="1" max="1" width="52.625" style="193" customWidth="1"/>
    <col min="2" max="2" width="20.625" style="193" customWidth="1"/>
    <col min="3" max="3" width="20.625" style="194" customWidth="1"/>
    <col min="4" max="4" width="20.625" style="193" customWidth="1"/>
    <col min="5" max="5" width="4.5" style="193" customWidth="1"/>
    <col min="6" max="16384" width="9" style="193"/>
  </cols>
  <sheetData>
    <row r="1" ht="45" customHeight="1" spans="1:4">
      <c r="A1" s="174" t="s">
        <v>3107</v>
      </c>
      <c r="B1" s="174"/>
      <c r="C1" s="195"/>
      <c r="D1" s="174"/>
    </row>
    <row r="2" ht="20.1" customHeight="1" spans="1:4">
      <c r="A2" s="175"/>
      <c r="B2" s="175"/>
      <c r="C2" s="196"/>
      <c r="D2" s="197" t="s">
        <v>2</v>
      </c>
    </row>
    <row r="3" ht="45" customHeight="1" spans="1:4">
      <c r="A3" s="198" t="s">
        <v>3046</v>
      </c>
      <c r="B3" s="109" t="s">
        <v>5</v>
      </c>
      <c r="C3" s="199" t="s">
        <v>6</v>
      </c>
      <c r="D3" s="109" t="s">
        <v>7</v>
      </c>
    </row>
    <row r="4" ht="36" customHeight="1" spans="1:5">
      <c r="A4" s="165" t="s">
        <v>3108</v>
      </c>
      <c r="B4" s="112"/>
      <c r="C4" s="200"/>
      <c r="D4" s="113"/>
      <c r="E4" s="134"/>
    </row>
    <row r="5" ht="36" customHeight="1" spans="1:5">
      <c r="A5" s="201" t="s">
        <v>3048</v>
      </c>
      <c r="B5" s="112"/>
      <c r="C5" s="202"/>
      <c r="D5" s="203"/>
      <c r="E5" s="134"/>
    </row>
    <row r="6" ht="36" customHeight="1" spans="1:5">
      <c r="A6" s="184" t="s">
        <v>3049</v>
      </c>
      <c r="B6" s="181"/>
      <c r="C6" s="202"/>
      <c r="D6" s="204" t="str">
        <f>IF(B6&gt;0,C6/B6-1,IF(B6&lt;0,-(C6/B6-1),""))</f>
        <v/>
      </c>
      <c r="E6" s="134"/>
    </row>
    <row r="7" ht="36" customHeight="1" spans="1:5">
      <c r="A7" s="184" t="s">
        <v>3050</v>
      </c>
      <c r="B7" s="205"/>
      <c r="C7" s="202"/>
      <c r="D7" s="206"/>
      <c r="E7" s="134"/>
    </row>
    <row r="8" ht="36" customHeight="1" spans="1:5">
      <c r="A8" s="184" t="s">
        <v>3051</v>
      </c>
      <c r="B8" s="207"/>
      <c r="C8" s="202">
        <v>0</v>
      </c>
      <c r="D8" s="204" t="str">
        <f>IF(B8&gt;0,C8/B8-1,IF(B8&lt;0,-(C8/B8-1),""))</f>
        <v/>
      </c>
      <c r="E8" s="134"/>
    </row>
    <row r="9" ht="36" customHeight="1" spans="1:5">
      <c r="A9" s="184" t="s">
        <v>3052</v>
      </c>
      <c r="B9" s="205"/>
      <c r="C9" s="202"/>
      <c r="D9" s="206"/>
      <c r="E9" s="134"/>
    </row>
    <row r="10" ht="36" customHeight="1" spans="1:5">
      <c r="A10" s="184" t="s">
        <v>3055</v>
      </c>
      <c r="B10" s="207"/>
      <c r="C10" s="202"/>
      <c r="D10" s="204"/>
      <c r="E10" s="134"/>
    </row>
    <row r="11" ht="36" customHeight="1" spans="1:5">
      <c r="A11" s="184" t="s">
        <v>3056</v>
      </c>
      <c r="B11" s="207"/>
      <c r="C11" s="208"/>
      <c r="D11" s="206"/>
      <c r="E11" s="134"/>
    </row>
    <row r="12" ht="36" customHeight="1" spans="1:5">
      <c r="A12" s="184" t="s">
        <v>3057</v>
      </c>
      <c r="B12" s="205"/>
      <c r="C12" s="209"/>
      <c r="D12" s="206"/>
      <c r="E12" s="134"/>
    </row>
    <row r="13" ht="36" customHeight="1" spans="1:5">
      <c r="A13" s="184" t="s">
        <v>3058</v>
      </c>
      <c r="B13" s="205"/>
      <c r="C13" s="202"/>
      <c r="D13" s="206"/>
      <c r="E13" s="134"/>
    </row>
    <row r="14" ht="36" customHeight="1" spans="1:5">
      <c r="A14" s="201" t="s">
        <v>3054</v>
      </c>
      <c r="B14" s="205"/>
      <c r="C14" s="202"/>
      <c r="D14" s="206"/>
      <c r="E14" s="134"/>
    </row>
    <row r="15" ht="36" customHeight="1" spans="1:5">
      <c r="A15" s="201" t="s">
        <v>3109</v>
      </c>
      <c r="B15" s="205"/>
      <c r="C15" s="208"/>
      <c r="D15" s="206"/>
      <c r="E15" s="134"/>
    </row>
    <row r="16" ht="36" customHeight="1" spans="1:5">
      <c r="A16" s="184" t="s">
        <v>3060</v>
      </c>
      <c r="B16" s="205"/>
      <c r="C16" s="202"/>
      <c r="D16" s="206"/>
      <c r="E16" s="134"/>
    </row>
    <row r="17" ht="36" customHeight="1" spans="1:5">
      <c r="A17" s="184" t="s">
        <v>3061</v>
      </c>
      <c r="B17" s="205"/>
      <c r="C17" s="202"/>
      <c r="D17" s="206"/>
      <c r="E17" s="134"/>
    </row>
    <row r="18" ht="36" customHeight="1" spans="1:5">
      <c r="A18" s="184" t="s">
        <v>3062</v>
      </c>
      <c r="B18" s="205"/>
      <c r="C18" s="202"/>
      <c r="D18" s="206"/>
      <c r="E18" s="134"/>
    </row>
    <row r="19" ht="36" customHeight="1" spans="1:5">
      <c r="A19" s="184" t="s">
        <v>3064</v>
      </c>
      <c r="B19" s="207"/>
      <c r="C19" s="202"/>
      <c r="D19" s="204" t="str">
        <f>IF(B19&gt;0,C19/B19-1,IF(B19&lt;0,-(C19/B19-1),""))</f>
        <v/>
      </c>
      <c r="E19" s="134"/>
    </row>
    <row r="20" ht="36" customHeight="1" spans="1:5">
      <c r="A20" s="184" t="s">
        <v>3065</v>
      </c>
      <c r="B20" s="205"/>
      <c r="C20" s="202"/>
      <c r="D20" s="206"/>
      <c r="E20" s="134"/>
    </row>
    <row r="21" ht="36" customHeight="1" spans="1:5">
      <c r="A21" s="165" t="s">
        <v>3110</v>
      </c>
      <c r="B21" s="210"/>
      <c r="C21" s="211"/>
      <c r="D21" s="203"/>
      <c r="E21" s="134"/>
    </row>
    <row r="22" ht="36" customHeight="1" spans="1:5">
      <c r="A22" s="184" t="s">
        <v>3067</v>
      </c>
      <c r="B22" s="212"/>
      <c r="C22" s="213"/>
      <c r="D22" s="206"/>
      <c r="E22" s="134"/>
    </row>
    <row r="23" ht="36" customHeight="1" spans="1:5">
      <c r="A23" s="184" t="s">
        <v>3068</v>
      </c>
      <c r="B23" s="212">
        <v>0</v>
      </c>
      <c r="C23" s="213"/>
      <c r="D23" s="206" t="str">
        <f>IF(B23&gt;0,C23/B23-1,IF(B23&lt;0,-(C23/B23-1),""))</f>
        <v/>
      </c>
      <c r="E23" s="134"/>
    </row>
    <row r="24" ht="36" customHeight="1" spans="1:5">
      <c r="A24" s="165" t="s">
        <v>3111</v>
      </c>
      <c r="B24" s="180"/>
      <c r="C24" s="214">
        <f>SUM(C25:C27)</f>
        <v>0</v>
      </c>
      <c r="D24" s="204" t="str">
        <f>IF(B24&gt;0,C24/B24-1,IF(B24&lt;0,-(C24/B24-1),""))</f>
        <v/>
      </c>
      <c r="E24" s="134"/>
    </row>
    <row r="25" ht="36" customHeight="1" spans="1:5">
      <c r="A25" s="184" t="s">
        <v>3112</v>
      </c>
      <c r="B25" s="181"/>
      <c r="C25" s="215"/>
      <c r="D25" s="204" t="str">
        <f>IF(B25&gt;0,C25/B25-1,IF(B25&lt;0,-(C25/B25-1),""))</f>
        <v/>
      </c>
      <c r="E25" s="134"/>
    </row>
    <row r="26" ht="36" customHeight="1" spans="1:5">
      <c r="A26" s="184" t="s">
        <v>3113</v>
      </c>
      <c r="B26" s="181"/>
      <c r="C26" s="215"/>
      <c r="D26" s="204" t="str">
        <f>IF(B26&gt;0,C26/B26-1,IF(B26&lt;0,-(C26/B26-1),""))</f>
        <v/>
      </c>
      <c r="E26" s="134"/>
    </row>
    <row r="27" ht="36" customHeight="1" spans="1:5">
      <c r="A27" s="184" t="s">
        <v>3114</v>
      </c>
      <c r="B27" s="116"/>
      <c r="C27" s="213">
        <f>SUM(C28:C29)</f>
        <v>0</v>
      </c>
      <c r="D27" s="204" t="str">
        <f>IF(B27&gt;0,C27/B27-1,IF(B27&lt;0,-(C27/B27-1),""))</f>
        <v/>
      </c>
      <c r="E27" s="134"/>
    </row>
    <row r="28" ht="36" customHeight="1" spans="1:5">
      <c r="A28" s="165" t="s">
        <v>3115</v>
      </c>
      <c r="B28" s="180"/>
      <c r="C28" s="214"/>
      <c r="D28" s="203"/>
      <c r="E28" s="134"/>
    </row>
    <row r="29" ht="36" customHeight="1" spans="1:5">
      <c r="A29" s="184" t="s">
        <v>3077</v>
      </c>
      <c r="B29" s="116"/>
      <c r="C29" s="216"/>
      <c r="D29" s="204"/>
      <c r="E29" s="134"/>
    </row>
    <row r="30" ht="36" customHeight="1" spans="1:5">
      <c r="A30" s="165" t="s">
        <v>3116</v>
      </c>
      <c r="B30" s="190"/>
      <c r="C30" s="217"/>
      <c r="D30" s="218"/>
      <c r="E30" s="134"/>
    </row>
    <row r="31" ht="36" customHeight="1" spans="1:5">
      <c r="A31" s="219" t="s">
        <v>3117</v>
      </c>
      <c r="B31" s="112"/>
      <c r="C31" s="220"/>
      <c r="D31" s="203"/>
      <c r="E31" s="134"/>
    </row>
    <row r="32" ht="36" customHeight="1" spans="1:5">
      <c r="A32" s="221" t="s">
        <v>60</v>
      </c>
      <c r="B32" s="180">
        <v>3</v>
      </c>
      <c r="C32" s="214"/>
      <c r="D32" s="203"/>
      <c r="E32" s="134"/>
    </row>
    <row r="33" ht="36" customHeight="1" spans="1:5">
      <c r="A33" s="222" t="s">
        <v>3081</v>
      </c>
      <c r="B33" s="223"/>
      <c r="C33" s="214"/>
      <c r="D33" s="203"/>
      <c r="E33" s="134"/>
    </row>
    <row r="34" ht="36" customHeight="1" spans="1:5">
      <c r="A34" s="221" t="s">
        <v>3082</v>
      </c>
      <c r="B34" s="112"/>
      <c r="C34" s="220"/>
      <c r="D34" s="203"/>
      <c r="E34" s="134"/>
    </row>
    <row r="35" ht="36" customHeight="1" spans="1:5">
      <c r="A35" s="185" t="s">
        <v>67</v>
      </c>
      <c r="B35" s="112">
        <v>3</v>
      </c>
      <c r="C35" s="220"/>
      <c r="D35" s="203"/>
      <c r="E35" s="134"/>
    </row>
    <row r="36" spans="2:2">
      <c r="B36" s="224"/>
    </row>
    <row r="37" spans="2:2">
      <c r="B37" s="225"/>
    </row>
    <row r="38" spans="2:2">
      <c r="B38" s="224"/>
    </row>
    <row r="39" spans="2:2">
      <c r="B39" s="225"/>
    </row>
    <row r="40" spans="2:2">
      <c r="B40" s="224"/>
    </row>
    <row r="41" spans="2:2">
      <c r="B41" s="224"/>
    </row>
    <row r="42" spans="2:2">
      <c r="B42" s="225"/>
    </row>
    <row r="43" spans="2:2">
      <c r="B43" s="224"/>
    </row>
    <row r="44" spans="2:2">
      <c r="B44" s="224"/>
    </row>
    <row r="45" spans="2:2">
      <c r="B45" s="224"/>
    </row>
    <row r="46" spans="2:2">
      <c r="B46" s="224"/>
    </row>
    <row r="47" spans="2:2">
      <c r="B47" s="225"/>
    </row>
    <row r="48" spans="2:2">
      <c r="B48" s="224"/>
    </row>
  </sheetData>
  <autoFilter ref="A3:E35"/>
  <mergeCells count="1">
    <mergeCell ref="A1:D1"/>
  </mergeCells>
  <conditionalFormatting sqref="E3:E35">
    <cfRule type="cellIs" dxfId="36" priority="2" stopIfTrue="1" operator="lessThanOrEqual">
      <formula>-1</formula>
    </cfRule>
  </conditionalFormatting>
  <conditionalFormatting sqref="D5 D7 D31:D35 D28 D20:D23 D11:D18 D9">
    <cfRule type="cellIs" dxfId="37"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34"/>
  <sheetViews>
    <sheetView showGridLines="0" showZeros="0" view="pageBreakPreview" zoomScaleNormal="100" zoomScaleSheetLayoutView="100" topLeftCell="A11" workbookViewId="0">
      <selection activeCell="E1" sqref="E$1:H$1048576"/>
    </sheetView>
  </sheetViews>
  <sheetFormatPr defaultColWidth="9" defaultRowHeight="13.5" outlineLevelCol="4"/>
  <cols>
    <col min="1" max="1" width="50.75" customWidth="1"/>
    <col min="2" max="4" width="20.625" customWidth="1"/>
    <col min="5" max="5" width="5.375" customWidth="1"/>
  </cols>
  <sheetData>
    <row r="1" ht="45" customHeight="1" spans="1:4">
      <c r="A1" s="174" t="s">
        <v>3118</v>
      </c>
      <c r="B1" s="174"/>
      <c r="C1" s="174"/>
      <c r="D1" s="174"/>
    </row>
    <row r="2" ht="20.1" customHeight="1" spans="1:4">
      <c r="A2" s="175"/>
      <c r="B2" s="175"/>
      <c r="C2" s="176"/>
      <c r="D2" s="177" t="s">
        <v>2</v>
      </c>
    </row>
    <row r="3" ht="45" customHeight="1" spans="1:5">
      <c r="A3" s="178" t="s">
        <v>3119</v>
      </c>
      <c r="B3" s="109" t="s">
        <v>5</v>
      </c>
      <c r="C3" s="109" t="s">
        <v>6</v>
      </c>
      <c r="D3" s="109" t="s">
        <v>7</v>
      </c>
      <c r="E3" s="179"/>
    </row>
    <row r="4" ht="36" customHeight="1" spans="1:5">
      <c r="A4" s="165" t="s">
        <v>3084</v>
      </c>
      <c r="B4" s="180"/>
      <c r="C4" s="180"/>
      <c r="D4" s="113"/>
      <c r="E4" s="134"/>
    </row>
    <row r="5" ht="36" customHeight="1" spans="1:5">
      <c r="A5" s="167" t="s">
        <v>3120</v>
      </c>
      <c r="B5" s="181"/>
      <c r="C5" s="181"/>
      <c r="D5" s="182"/>
      <c r="E5" s="134"/>
    </row>
    <row r="6" ht="36" customHeight="1" spans="1:5">
      <c r="A6" s="167" t="s">
        <v>3090</v>
      </c>
      <c r="B6" s="181"/>
      <c r="C6" s="181"/>
      <c r="D6" s="182" t="str">
        <f>IF(B6&gt;0,C6/B6-1,IF(B6&lt;0,-(C6/B6-1),""))</f>
        <v/>
      </c>
      <c r="E6" s="134"/>
    </row>
    <row r="7" ht="36" customHeight="1" spans="1:5">
      <c r="A7" s="165" t="s">
        <v>3091</v>
      </c>
      <c r="B7" s="180"/>
      <c r="C7" s="180"/>
      <c r="D7" s="183"/>
      <c r="E7" s="134"/>
    </row>
    <row r="8" ht="36" customHeight="1" spans="1:5">
      <c r="A8" s="167" t="s">
        <v>3092</v>
      </c>
      <c r="B8" s="181"/>
      <c r="C8" s="181"/>
      <c r="D8" s="182"/>
      <c r="E8" s="134"/>
    </row>
    <row r="9" ht="36" customHeight="1" spans="1:5">
      <c r="A9" s="167" t="s">
        <v>3096</v>
      </c>
      <c r="B9" s="181"/>
      <c r="C9" s="181"/>
      <c r="D9" s="182"/>
      <c r="E9" s="134"/>
    </row>
    <row r="10" ht="36" customHeight="1" spans="1:5">
      <c r="A10" s="165" t="s">
        <v>3097</v>
      </c>
      <c r="B10" s="180">
        <f>B11</f>
        <v>0</v>
      </c>
      <c r="C10" s="180">
        <f>C11</f>
        <v>0</v>
      </c>
      <c r="D10" s="183" t="str">
        <f>IF(B10&gt;0,C10/B10-1,IF(B10&lt;0,-(C10/B10-1),""))</f>
        <v/>
      </c>
      <c r="E10" s="134"/>
    </row>
    <row r="11" ht="36" customHeight="1" spans="1:5">
      <c r="A11" s="167" t="s">
        <v>3098</v>
      </c>
      <c r="B11" s="181"/>
      <c r="C11" s="181"/>
      <c r="D11" s="182" t="str">
        <f>IF(B11&gt;0,C11/B11-1,IF(B11&lt;0,-(C11/B11-1),""))</f>
        <v/>
      </c>
      <c r="E11" s="134"/>
    </row>
    <row r="12" ht="36" customHeight="1" spans="1:5">
      <c r="A12" s="165" t="s">
        <v>3099</v>
      </c>
      <c r="B12" s="180"/>
      <c r="C12" s="180"/>
      <c r="D12" s="183" t="str">
        <f>IF(B12&gt;0,C12/B12-1,IF(B12&lt;0,-(C12/B12-1),""))</f>
        <v/>
      </c>
      <c r="E12" s="134"/>
    </row>
    <row r="13" ht="36" customHeight="1" spans="1:5">
      <c r="A13" s="184" t="s">
        <v>3121</v>
      </c>
      <c r="B13" s="181"/>
      <c r="C13" s="181"/>
      <c r="D13" s="182" t="str">
        <f>IF(B13&gt;0,C13/B13-1,IF(B13&lt;0,-(C13/B13-1),""))</f>
        <v/>
      </c>
      <c r="E13" s="134"/>
    </row>
    <row r="14" ht="36" customHeight="1" spans="1:5">
      <c r="A14" s="165" t="s">
        <v>3101</v>
      </c>
      <c r="B14" s="180">
        <v>3</v>
      </c>
      <c r="C14" s="180"/>
      <c r="D14" s="183"/>
      <c r="E14" s="134"/>
    </row>
    <row r="15" ht="36" customHeight="1" spans="1:5">
      <c r="A15" s="167" t="s">
        <v>3102</v>
      </c>
      <c r="B15" s="181">
        <v>3</v>
      </c>
      <c r="C15" s="181"/>
      <c r="D15" s="182"/>
      <c r="E15" s="134"/>
    </row>
    <row r="16" ht="36" customHeight="1" spans="1:5">
      <c r="A16" s="185" t="s">
        <v>3122</v>
      </c>
      <c r="B16" s="180">
        <v>3</v>
      </c>
      <c r="C16" s="180"/>
      <c r="D16" s="183"/>
      <c r="E16" s="134"/>
    </row>
    <row r="17" ht="36" customHeight="1" spans="1:5">
      <c r="A17" s="186" t="s">
        <v>120</v>
      </c>
      <c r="B17" s="180"/>
      <c r="C17" s="180"/>
      <c r="D17" s="183"/>
      <c r="E17" s="134"/>
    </row>
    <row r="18" ht="36" customHeight="1" spans="1:5">
      <c r="A18" s="187" t="s">
        <v>3104</v>
      </c>
      <c r="B18" s="188"/>
      <c r="C18" s="181"/>
      <c r="D18" s="182"/>
      <c r="E18" s="134"/>
    </row>
    <row r="19" ht="36" customHeight="1" spans="1:5">
      <c r="A19" s="187" t="s">
        <v>3105</v>
      </c>
      <c r="B19" s="188"/>
      <c r="C19" s="188"/>
      <c r="D19" s="182"/>
      <c r="E19" s="134"/>
    </row>
    <row r="20" ht="36" customHeight="1" spans="1:5">
      <c r="A20" s="189" t="s">
        <v>3106</v>
      </c>
      <c r="B20" s="190"/>
      <c r="C20" s="180"/>
      <c r="D20" s="183"/>
      <c r="E20" s="134"/>
    </row>
    <row r="21" ht="36" customHeight="1" spans="1:5">
      <c r="A21" s="185" t="s">
        <v>127</v>
      </c>
      <c r="B21" s="180">
        <v>3</v>
      </c>
      <c r="C21" s="180"/>
      <c r="D21" s="183"/>
      <c r="E21" s="134"/>
    </row>
    <row r="22" spans="2:2">
      <c r="B22" s="191"/>
    </row>
    <row r="23" spans="2:3">
      <c r="B23" s="192"/>
      <c r="C23" s="192"/>
    </row>
    <row r="24" spans="2:2">
      <c r="B24" s="191"/>
    </row>
    <row r="25" spans="2:3">
      <c r="B25" s="192"/>
      <c r="C25" s="192"/>
    </row>
    <row r="26" spans="2:2">
      <c r="B26" s="191"/>
    </row>
    <row r="27" spans="2:2">
      <c r="B27" s="191"/>
    </row>
    <row r="28" spans="2:3">
      <c r="B28" s="192"/>
      <c r="C28" s="192"/>
    </row>
    <row r="29" spans="2:2">
      <c r="B29" s="191"/>
    </row>
    <row r="30" spans="2:2">
      <c r="B30" s="191"/>
    </row>
    <row r="31" spans="2:2">
      <c r="B31" s="191"/>
    </row>
    <row r="32" spans="2:2">
      <c r="B32" s="191"/>
    </row>
    <row r="33" spans="2:3">
      <c r="B33" s="192"/>
      <c r="C33" s="192"/>
    </row>
    <row r="34" spans="2:2">
      <c r="B34" s="191"/>
    </row>
  </sheetData>
  <autoFilter ref="A3:E21"/>
  <mergeCells count="1">
    <mergeCell ref="A1:D1"/>
  </mergeCells>
  <conditionalFormatting sqref="E3:E21">
    <cfRule type="cellIs" dxfId="38" priority="2" stopIfTrue="1" operator="lessThanOrEqual">
      <formula>-1</formula>
    </cfRule>
  </conditionalFormatting>
  <conditionalFormatting sqref="E4:E21">
    <cfRule type="cellIs" dxfId="39"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1"/>
  <sheetViews>
    <sheetView showGridLines="0" showZeros="0" view="pageBreakPreview" zoomScaleNormal="90" zoomScaleSheetLayoutView="100" topLeftCell="C1" workbookViewId="0">
      <pane ySplit="3" topLeftCell="A35" activePane="bottomLeft" state="frozen"/>
      <selection/>
      <selection pane="bottomLeft" activeCell="F1" sqref="F$1:F$1048576"/>
    </sheetView>
  </sheetViews>
  <sheetFormatPr defaultColWidth="9" defaultRowHeight="14.25" outlineLevelCol="5"/>
  <cols>
    <col min="1" max="1" width="12.75" style="158" customWidth="1"/>
    <col min="2" max="2" width="50.75" style="158" customWidth="1"/>
    <col min="3" max="5" width="20.625" style="158" customWidth="1"/>
    <col min="6" max="6" width="9.75" style="158" customWidth="1"/>
    <col min="7" max="16384" width="9" style="266"/>
  </cols>
  <sheetData>
    <row r="1" ht="45" customHeight="1" spans="1:5">
      <c r="A1" s="344"/>
      <c r="B1" s="344" t="s">
        <v>68</v>
      </c>
      <c r="C1" s="344"/>
      <c r="D1" s="344"/>
      <c r="E1" s="344"/>
    </row>
    <row r="2" ht="18.95" customHeight="1" spans="1:5">
      <c r="A2" s="522"/>
      <c r="B2" s="498"/>
      <c r="C2" s="347"/>
      <c r="E2" s="499" t="s">
        <v>2</v>
      </c>
    </row>
    <row r="3" s="495" customFormat="1" ht="45" customHeight="1" spans="1:6">
      <c r="A3" s="523" t="s">
        <v>3</v>
      </c>
      <c r="B3" s="524" t="s">
        <v>4</v>
      </c>
      <c r="C3" s="272" t="s">
        <v>5</v>
      </c>
      <c r="D3" s="272" t="s">
        <v>6</v>
      </c>
      <c r="E3" s="524" t="s">
        <v>7</v>
      </c>
      <c r="F3" s="525"/>
    </row>
    <row r="4" ht="37.5" customHeight="1" spans="1:6">
      <c r="A4" s="360" t="s">
        <v>69</v>
      </c>
      <c r="B4" s="526" t="s">
        <v>70</v>
      </c>
      <c r="C4" s="363">
        <v>16434</v>
      </c>
      <c r="D4" s="363">
        <v>17421</v>
      </c>
      <c r="E4" s="527">
        <f>D4/C4-1</f>
        <v>0.06</v>
      </c>
      <c r="F4" s="277"/>
    </row>
    <row r="5" ht="37.5" customHeight="1" spans="1:6">
      <c r="A5" s="360" t="s">
        <v>71</v>
      </c>
      <c r="B5" s="528" t="s">
        <v>72</v>
      </c>
      <c r="C5" s="363"/>
      <c r="D5" s="363"/>
      <c r="E5" s="527"/>
      <c r="F5" s="277"/>
    </row>
    <row r="6" ht="37.5" customHeight="1" spans="1:6">
      <c r="A6" s="360" t="s">
        <v>73</v>
      </c>
      <c r="B6" s="528" t="s">
        <v>74</v>
      </c>
      <c r="C6" s="363">
        <v>443</v>
      </c>
      <c r="D6" s="363">
        <v>500</v>
      </c>
      <c r="E6" s="527">
        <f t="shared" ref="E6:E38" si="0">D6/C6-1</f>
        <v>0.129</v>
      </c>
      <c r="F6" s="277"/>
    </row>
    <row r="7" ht="37.5" customHeight="1" spans="1:6">
      <c r="A7" s="360" t="s">
        <v>75</v>
      </c>
      <c r="B7" s="528" t="s">
        <v>76</v>
      </c>
      <c r="C7" s="363">
        <v>6755</v>
      </c>
      <c r="D7" s="363">
        <v>10100</v>
      </c>
      <c r="E7" s="527">
        <f t="shared" si="0"/>
        <v>0.495</v>
      </c>
      <c r="F7" s="277"/>
    </row>
    <row r="8" ht="37.5" customHeight="1" spans="1:6">
      <c r="A8" s="360" t="s">
        <v>77</v>
      </c>
      <c r="B8" s="528" t="s">
        <v>78</v>
      </c>
      <c r="C8" s="363">
        <v>41583</v>
      </c>
      <c r="D8" s="363">
        <v>42650</v>
      </c>
      <c r="E8" s="527">
        <f t="shared" si="0"/>
        <v>0.026</v>
      </c>
      <c r="F8" s="277"/>
    </row>
    <row r="9" ht="37.5" customHeight="1" spans="1:6">
      <c r="A9" s="360" t="s">
        <v>79</v>
      </c>
      <c r="B9" s="528" t="s">
        <v>80</v>
      </c>
      <c r="C9" s="363">
        <v>190</v>
      </c>
      <c r="D9" s="363">
        <v>190</v>
      </c>
      <c r="E9" s="527">
        <f t="shared" si="0"/>
        <v>0</v>
      </c>
      <c r="F9" s="277"/>
    </row>
    <row r="10" ht="37.5" customHeight="1" spans="1:6">
      <c r="A10" s="360" t="s">
        <v>81</v>
      </c>
      <c r="B10" s="528" t="s">
        <v>82</v>
      </c>
      <c r="C10" s="363">
        <v>1729</v>
      </c>
      <c r="D10" s="363">
        <v>2222</v>
      </c>
      <c r="E10" s="527">
        <f t="shared" si="0"/>
        <v>0.285</v>
      </c>
      <c r="F10" s="277"/>
    </row>
    <row r="11" ht="37.5" customHeight="1" spans="1:6">
      <c r="A11" s="360" t="s">
        <v>83</v>
      </c>
      <c r="B11" s="528" t="s">
        <v>84</v>
      </c>
      <c r="C11" s="363">
        <v>29317</v>
      </c>
      <c r="D11" s="363">
        <v>29317</v>
      </c>
      <c r="E11" s="527">
        <f t="shared" si="0"/>
        <v>0</v>
      </c>
      <c r="F11" s="277"/>
    </row>
    <row r="12" ht="37.5" customHeight="1" spans="1:6">
      <c r="A12" s="360" t="s">
        <v>85</v>
      </c>
      <c r="B12" s="528" t="s">
        <v>86</v>
      </c>
      <c r="C12" s="363">
        <v>23424</v>
      </c>
      <c r="D12" s="363">
        <v>23424</v>
      </c>
      <c r="E12" s="527">
        <f t="shared" si="0"/>
        <v>0</v>
      </c>
      <c r="F12" s="277"/>
    </row>
    <row r="13" ht="37.5" customHeight="1" spans="1:6">
      <c r="A13" s="360" t="s">
        <v>87</v>
      </c>
      <c r="B13" s="528" t="s">
        <v>88</v>
      </c>
      <c r="C13" s="363">
        <v>964</v>
      </c>
      <c r="D13" s="363">
        <v>964</v>
      </c>
      <c r="E13" s="527">
        <f t="shared" si="0"/>
        <v>0</v>
      </c>
      <c r="F13" s="277"/>
    </row>
    <row r="14" ht="37.5" customHeight="1" spans="1:6">
      <c r="A14" s="360" t="s">
        <v>89</v>
      </c>
      <c r="B14" s="528" t="s">
        <v>90</v>
      </c>
      <c r="C14" s="363">
        <v>2074</v>
      </c>
      <c r="D14" s="363">
        <v>2074</v>
      </c>
      <c r="E14" s="527">
        <f t="shared" si="0"/>
        <v>0</v>
      </c>
      <c r="F14" s="277"/>
    </row>
    <row r="15" ht="37.5" customHeight="1" spans="1:6">
      <c r="A15" s="360" t="s">
        <v>91</v>
      </c>
      <c r="B15" s="528" t="s">
        <v>92</v>
      </c>
      <c r="C15" s="363">
        <v>19827</v>
      </c>
      <c r="D15" s="363">
        <v>19827</v>
      </c>
      <c r="E15" s="527">
        <f t="shared" si="0"/>
        <v>0</v>
      </c>
      <c r="F15" s="277"/>
    </row>
    <row r="16" ht="37.5" customHeight="1" spans="1:6">
      <c r="A16" s="360" t="s">
        <v>93</v>
      </c>
      <c r="B16" s="528" t="s">
        <v>94</v>
      </c>
      <c r="C16" s="363">
        <v>721</v>
      </c>
      <c r="D16" s="363">
        <v>9931</v>
      </c>
      <c r="E16" s="527">
        <f t="shared" si="0"/>
        <v>12.774</v>
      </c>
      <c r="F16" s="277"/>
    </row>
    <row r="17" ht="37.5" customHeight="1" spans="1:6">
      <c r="A17" s="360" t="s">
        <v>95</v>
      </c>
      <c r="B17" s="528" t="s">
        <v>96</v>
      </c>
      <c r="C17" s="363">
        <v>211</v>
      </c>
      <c r="D17" s="363">
        <v>3432</v>
      </c>
      <c r="E17" s="527">
        <f t="shared" si="0"/>
        <v>15.265</v>
      </c>
      <c r="F17" s="277"/>
    </row>
    <row r="18" ht="37.5" customHeight="1" spans="1:6">
      <c r="A18" s="360" t="s">
        <v>97</v>
      </c>
      <c r="B18" s="528" t="s">
        <v>98</v>
      </c>
      <c r="C18" s="363">
        <v>732</v>
      </c>
      <c r="D18" s="363">
        <v>732</v>
      </c>
      <c r="E18" s="527">
        <f t="shared" si="0"/>
        <v>0</v>
      </c>
      <c r="F18" s="277"/>
    </row>
    <row r="19" ht="37.5" customHeight="1" spans="1:6">
      <c r="A19" s="360" t="s">
        <v>99</v>
      </c>
      <c r="B19" s="528" t="s">
        <v>100</v>
      </c>
      <c r="C19" s="363"/>
      <c r="D19" s="363"/>
      <c r="E19" s="527"/>
      <c r="F19" s="277"/>
    </row>
    <row r="20" ht="37.5" customHeight="1" spans="1:6">
      <c r="A20" s="360" t="s">
        <v>101</v>
      </c>
      <c r="B20" s="528" t="s">
        <v>102</v>
      </c>
      <c r="C20" s="363"/>
      <c r="D20" s="363"/>
      <c r="E20" s="527"/>
      <c r="F20" s="277"/>
    </row>
    <row r="21" ht="37.5" customHeight="1" spans="1:6">
      <c r="A21" s="360" t="s">
        <v>103</v>
      </c>
      <c r="B21" s="528" t="s">
        <v>104</v>
      </c>
      <c r="C21" s="363">
        <v>772</v>
      </c>
      <c r="D21" s="363">
        <v>1041</v>
      </c>
      <c r="E21" s="527">
        <f t="shared" si="0"/>
        <v>0.348</v>
      </c>
      <c r="F21" s="277"/>
    </row>
    <row r="22" ht="37.5" customHeight="1" spans="1:6">
      <c r="A22" s="360" t="s">
        <v>105</v>
      </c>
      <c r="B22" s="528" t="s">
        <v>106</v>
      </c>
      <c r="C22" s="363">
        <v>11407</v>
      </c>
      <c r="D22" s="363">
        <v>11407</v>
      </c>
      <c r="E22" s="527">
        <f t="shared" si="0"/>
        <v>0</v>
      </c>
      <c r="F22" s="277"/>
    </row>
    <row r="23" ht="37.5" customHeight="1" spans="1:6">
      <c r="A23" s="360" t="s">
        <v>107</v>
      </c>
      <c r="B23" s="528" t="s">
        <v>108</v>
      </c>
      <c r="C23" s="363">
        <v>163</v>
      </c>
      <c r="D23" s="363">
        <v>163</v>
      </c>
      <c r="E23" s="527">
        <f t="shared" si="0"/>
        <v>0</v>
      </c>
      <c r="F23" s="277"/>
    </row>
    <row r="24" ht="37.5" customHeight="1" spans="1:6">
      <c r="A24" s="360" t="s">
        <v>109</v>
      </c>
      <c r="B24" s="528" t="s">
        <v>110</v>
      </c>
      <c r="C24" s="363">
        <v>1292</v>
      </c>
      <c r="D24" s="363">
        <v>1292</v>
      </c>
      <c r="E24" s="527">
        <f t="shared" si="0"/>
        <v>0</v>
      </c>
      <c r="F24" s="277"/>
    </row>
    <row r="25" ht="37.5" customHeight="1" spans="1:6">
      <c r="A25" s="360" t="s">
        <v>111</v>
      </c>
      <c r="B25" s="528" t="s">
        <v>112</v>
      </c>
      <c r="C25" s="363"/>
      <c r="D25" s="363">
        <v>1900</v>
      </c>
      <c r="E25" s="527"/>
      <c r="F25" s="277"/>
    </row>
    <row r="26" ht="37.5" customHeight="1" spans="1:6">
      <c r="A26" s="360" t="s">
        <v>113</v>
      </c>
      <c r="B26" s="528" t="s">
        <v>114</v>
      </c>
      <c r="C26" s="363">
        <v>1832</v>
      </c>
      <c r="D26" s="363">
        <v>5971</v>
      </c>
      <c r="E26" s="527">
        <f t="shared" si="0"/>
        <v>2.259</v>
      </c>
      <c r="F26" s="277"/>
    </row>
    <row r="27" ht="37.5" customHeight="1" spans="1:6">
      <c r="A27" s="360" t="s">
        <v>115</v>
      </c>
      <c r="B27" s="528" t="s">
        <v>116</v>
      </c>
      <c r="C27" s="363">
        <v>6</v>
      </c>
      <c r="D27" s="363"/>
      <c r="E27" s="527">
        <f t="shared" si="0"/>
        <v>-1</v>
      </c>
      <c r="F27" s="277"/>
    </row>
    <row r="28" ht="37.5" customHeight="1" spans="1:6">
      <c r="A28" s="360" t="s">
        <v>117</v>
      </c>
      <c r="B28" s="528" t="s">
        <v>118</v>
      </c>
      <c r="C28" s="363">
        <v>4542</v>
      </c>
      <c r="D28" s="363">
        <v>4542</v>
      </c>
      <c r="E28" s="527">
        <f t="shared" si="0"/>
        <v>0</v>
      </c>
      <c r="F28" s="277"/>
    </row>
    <row r="29" ht="37.5" customHeight="1" spans="1:6">
      <c r="A29" s="360"/>
      <c r="B29" s="528"/>
      <c r="C29" s="363"/>
      <c r="D29" s="363"/>
      <c r="E29" s="527"/>
      <c r="F29" s="277"/>
    </row>
    <row r="30" s="346" customFormat="1" ht="37.5" customHeight="1" spans="1:6">
      <c r="A30" s="510"/>
      <c r="B30" s="511" t="s">
        <v>119</v>
      </c>
      <c r="C30" s="513">
        <f>SUM(C4:C28)</f>
        <v>164418</v>
      </c>
      <c r="D30" s="513">
        <f>SUM(D4:D28)</f>
        <v>189100</v>
      </c>
      <c r="E30" s="527">
        <f t="shared" si="0"/>
        <v>0.15</v>
      </c>
      <c r="F30" s="277"/>
    </row>
    <row r="31" ht="37.5" customHeight="1" spans="1:6">
      <c r="A31" s="357">
        <v>230</v>
      </c>
      <c r="B31" s="529" t="s">
        <v>120</v>
      </c>
      <c r="C31" s="513">
        <v>4831</v>
      </c>
      <c r="D31" s="513">
        <v>4231</v>
      </c>
      <c r="E31" s="527">
        <f t="shared" si="0"/>
        <v>-0.124</v>
      </c>
      <c r="F31" s="277"/>
    </row>
    <row r="32" ht="37.5" customHeight="1" spans="1:6">
      <c r="A32" s="530">
        <v>23006</v>
      </c>
      <c r="B32" s="531" t="s">
        <v>121</v>
      </c>
      <c r="C32" s="363">
        <v>4231</v>
      </c>
      <c r="D32" s="363">
        <v>4231</v>
      </c>
      <c r="E32" s="527">
        <f t="shared" si="0"/>
        <v>0</v>
      </c>
      <c r="F32" s="277"/>
    </row>
    <row r="33" ht="36" customHeight="1" spans="1:6">
      <c r="A33" s="360">
        <v>23008</v>
      </c>
      <c r="B33" s="531" t="s">
        <v>122</v>
      </c>
      <c r="C33" s="363">
        <v>0</v>
      </c>
      <c r="D33" s="363"/>
      <c r="E33" s="527"/>
      <c r="F33" s="277"/>
    </row>
    <row r="34" ht="37.5" customHeight="1" spans="1:6">
      <c r="A34" s="532">
        <v>23015</v>
      </c>
      <c r="B34" s="509" t="s">
        <v>123</v>
      </c>
      <c r="C34" s="363">
        <v>600</v>
      </c>
      <c r="D34" s="363"/>
      <c r="E34" s="527">
        <f t="shared" si="0"/>
        <v>-1</v>
      </c>
      <c r="F34" s="277"/>
    </row>
    <row r="35" s="497" customFormat="1" ht="36" customHeight="1" spans="1:6">
      <c r="A35" s="532">
        <v>23016</v>
      </c>
      <c r="B35" s="509" t="s">
        <v>124</v>
      </c>
      <c r="C35" s="363"/>
      <c r="D35" s="363"/>
      <c r="E35" s="527"/>
      <c r="F35" s="277"/>
    </row>
    <row r="36" s="497" customFormat="1" ht="37.5" customHeight="1" spans="1:6">
      <c r="A36" s="357">
        <v>231</v>
      </c>
      <c r="B36" s="512" t="s">
        <v>125</v>
      </c>
      <c r="C36" s="513">
        <v>6010</v>
      </c>
      <c r="D36" s="513">
        <v>11714</v>
      </c>
      <c r="E36" s="527">
        <f t="shared" si="0"/>
        <v>0.949</v>
      </c>
      <c r="F36" s="277"/>
    </row>
    <row r="37" s="497" customFormat="1" ht="37.5" customHeight="1" spans="1:6">
      <c r="A37" s="357">
        <v>23009</v>
      </c>
      <c r="B37" s="533" t="s">
        <v>126</v>
      </c>
      <c r="C37" s="513">
        <v>97669</v>
      </c>
      <c r="D37" s="513">
        <v>104955</v>
      </c>
      <c r="E37" s="527">
        <f t="shared" si="0"/>
        <v>0.075</v>
      </c>
      <c r="F37" s="277"/>
    </row>
    <row r="38" ht="37.5" customHeight="1" spans="1:6">
      <c r="A38" s="510"/>
      <c r="B38" s="520" t="s">
        <v>127</v>
      </c>
      <c r="C38" s="513">
        <f>C30+C31+C36+C37</f>
        <v>272928</v>
      </c>
      <c r="D38" s="513">
        <f>D30+D31+D36+D37</f>
        <v>310000</v>
      </c>
      <c r="E38" s="527">
        <f t="shared" si="0"/>
        <v>0.136</v>
      </c>
      <c r="F38" s="277"/>
    </row>
    <row r="39" spans="2:4">
      <c r="B39" s="534"/>
      <c r="D39" s="535"/>
    </row>
    <row r="41" spans="4:4">
      <c r="D41" s="535"/>
    </row>
    <row r="43" spans="4:4">
      <c r="D43" s="535"/>
    </row>
    <row r="44" spans="4:4">
      <c r="D44" s="535"/>
    </row>
    <row r="46" spans="4:4">
      <c r="D46" s="535"/>
    </row>
    <row r="47" spans="4:4">
      <c r="D47" s="535"/>
    </row>
    <row r="48" spans="4:4">
      <c r="D48" s="535"/>
    </row>
    <row r="49" spans="4:4">
      <c r="D49" s="535"/>
    </row>
    <row r="51" spans="4:4">
      <c r="D51" s="535"/>
    </row>
  </sheetData>
  <autoFilter ref="A3:F39"/>
  <mergeCells count="1">
    <mergeCell ref="B1:E1"/>
  </mergeCells>
  <conditionalFormatting sqref="D33:D34">
    <cfRule type="cellIs" dxfId="6" priority="1" stopIfTrue="1" operator="lessThan">
      <formula>0</formula>
    </cfRule>
    <cfRule type="cellIs" dxfId="7" priority="2" stopIfTrue="1" operator="greaterThan">
      <formula>5</formula>
    </cfRule>
  </conditionalFormatting>
  <conditionalFormatting sqref="F4:F39">
    <cfRule type="cellIs" dxfId="8" priority="11" stopIfTrue="1" operator="lessThan">
      <formula>0</formula>
    </cfRule>
  </conditionalFormatting>
  <conditionalFormatting sqref="E2 D32 D39:E44">
    <cfRule type="cellIs" dxfId="9" priority="27" stopIfTrue="1" operator="lessThanOrEqual">
      <formula>-1</formula>
    </cfRule>
  </conditionalFormatting>
  <conditionalFormatting sqref="C34 A34:B35">
    <cfRule type="expression" dxfId="10" priority="1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view="pageBreakPreview" zoomScaleNormal="100" zoomScaleSheetLayoutView="100" topLeftCell="A10" workbookViewId="0">
      <selection activeCell="B16" sqref="B16"/>
    </sheetView>
  </sheetViews>
  <sheetFormatPr defaultColWidth="9" defaultRowHeight="14.25" outlineLevelCol="1"/>
  <cols>
    <col min="1" max="1" width="36.25" style="156" customWidth="1"/>
    <col min="2" max="2" width="45.5" style="158" customWidth="1"/>
    <col min="3" max="3" width="12.625" style="156"/>
    <col min="4" max="16374" width="9" style="156"/>
    <col min="16375" max="16376" width="35.625" style="156"/>
    <col min="16377" max="16377" width="9" style="156"/>
    <col min="16378" max="16384" width="9" style="159"/>
  </cols>
  <sheetData>
    <row r="1" s="156" customFormat="1" ht="45" customHeight="1" spans="1:2">
      <c r="A1" s="160" t="s">
        <v>3123</v>
      </c>
      <c r="B1" s="161"/>
    </row>
    <row r="2" s="156" customFormat="1" ht="20.1" customHeight="1" spans="1:2">
      <c r="A2" s="162"/>
      <c r="B2" s="163" t="s">
        <v>2</v>
      </c>
    </row>
    <row r="3" s="157" customFormat="1" ht="45" customHeight="1" spans="1:2">
      <c r="A3" s="164" t="s">
        <v>3124</v>
      </c>
      <c r="B3" s="164" t="s">
        <v>3125</v>
      </c>
    </row>
    <row r="4" s="156" customFormat="1" ht="36" customHeight="1" spans="1:2">
      <c r="A4" s="168" t="s">
        <v>2480</v>
      </c>
      <c r="B4" s="166"/>
    </row>
    <row r="5" s="156" customFormat="1" ht="36" customHeight="1" spans="1:2">
      <c r="A5" s="168" t="s">
        <v>2482</v>
      </c>
      <c r="B5" s="166"/>
    </row>
    <row r="6" s="156" customFormat="1" ht="36" customHeight="1" spans="1:2">
      <c r="A6" s="168" t="s">
        <v>2483</v>
      </c>
      <c r="B6" s="166"/>
    </row>
    <row r="7" s="156" customFormat="1" ht="36" customHeight="1" spans="1:2">
      <c r="A7" s="168" t="s">
        <v>2484</v>
      </c>
      <c r="B7" s="166"/>
    </row>
    <row r="8" s="156" customFormat="1" ht="36" customHeight="1" spans="1:2">
      <c r="A8" s="168" t="s">
        <v>2485</v>
      </c>
      <c r="B8" s="166"/>
    </row>
    <row r="9" s="156" customFormat="1" ht="36" customHeight="1" spans="1:2">
      <c r="A9" s="168" t="s">
        <v>2486</v>
      </c>
      <c r="B9" s="166"/>
    </row>
    <row r="10" s="156" customFormat="1" ht="36" customHeight="1" spans="1:2">
      <c r="A10" s="168" t="s">
        <v>2487</v>
      </c>
      <c r="B10" s="166"/>
    </row>
    <row r="11" s="156" customFormat="1" ht="36" customHeight="1" spans="1:2">
      <c r="A11" s="168" t="s">
        <v>2488</v>
      </c>
      <c r="B11" s="166"/>
    </row>
    <row r="12" s="156" customFormat="1" ht="36" customHeight="1" spans="1:2">
      <c r="A12" s="168" t="s">
        <v>2489</v>
      </c>
      <c r="B12" s="166"/>
    </row>
    <row r="13" s="156" customFormat="1" ht="36" customHeight="1" spans="1:2">
      <c r="A13" s="168" t="s">
        <v>2490</v>
      </c>
      <c r="B13" s="166"/>
    </row>
    <row r="14" s="156" customFormat="1" ht="36" customHeight="1" spans="1:2">
      <c r="A14" s="168" t="s">
        <v>2491</v>
      </c>
      <c r="B14" s="166"/>
    </row>
    <row r="15" s="156" customFormat="1" ht="36" customHeight="1" spans="1:2">
      <c r="A15" s="168" t="s">
        <v>2492</v>
      </c>
      <c r="B15" s="166"/>
    </row>
    <row r="16" s="156" customFormat="1" ht="36" customHeight="1" spans="1:2">
      <c r="A16" s="168" t="s">
        <v>2493</v>
      </c>
      <c r="B16" s="166"/>
    </row>
    <row r="17" s="156" customFormat="1" ht="36" customHeight="1" spans="1:2">
      <c r="A17" s="168" t="s">
        <v>2494</v>
      </c>
      <c r="B17" s="166"/>
    </row>
    <row r="18" s="156" customFormat="1" ht="36" customHeight="1" spans="1:2">
      <c r="A18" s="168" t="s">
        <v>2495</v>
      </c>
      <c r="B18" s="166"/>
    </row>
    <row r="19" s="156" customFormat="1" ht="36" customHeight="1" spans="1:2">
      <c r="A19" s="168" t="s">
        <v>2496</v>
      </c>
      <c r="B19" s="166"/>
    </row>
    <row r="20" s="156" customFormat="1" ht="30.95" customHeight="1" spans="1:2">
      <c r="A20" s="170" t="s">
        <v>3126</v>
      </c>
      <c r="B20" s="171"/>
    </row>
    <row r="21" s="156" customFormat="1" ht="30.95" customHeight="1" spans="1:2">
      <c r="A21" s="173" t="s">
        <v>2474</v>
      </c>
      <c r="B21" s="173"/>
    </row>
  </sheetData>
  <mergeCells count="2">
    <mergeCell ref="A1:B1"/>
    <mergeCell ref="A21:B21"/>
  </mergeCells>
  <conditionalFormatting sqref="B3:G3">
    <cfRule type="cellIs" dxfId="40" priority="2" stopIfTrue="1" operator="lessThanOrEqual">
      <formula>-1</formula>
    </cfRule>
  </conditionalFormatting>
  <conditionalFormatting sqref="C1:G2">
    <cfRule type="cellIs" dxfId="41" priority="3" stopIfTrue="1" operator="greaterThanOrEqual">
      <formula>10</formula>
    </cfRule>
    <cfRule type="cellIs" dxfId="42" priority="4" stopIfTrue="1" operator="lessThanOrEqual">
      <formula>-1</formula>
    </cfRule>
  </conditionalFormatting>
  <conditionalFormatting sqref="B4:G6">
    <cfRule type="cellIs" dxfId="4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96"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W21"/>
  <sheetViews>
    <sheetView view="pageBreakPreview" zoomScaleNormal="100" zoomScaleSheetLayoutView="100" topLeftCell="A11" workbookViewId="0">
      <selection activeCell="A22" sqref="A22"/>
    </sheetView>
  </sheetViews>
  <sheetFormatPr defaultColWidth="9" defaultRowHeight="14.25"/>
  <cols>
    <col min="1" max="1" width="46.625" style="156" customWidth="1"/>
    <col min="2" max="2" width="38" style="158" customWidth="1"/>
    <col min="3" max="16371" width="9" style="156"/>
    <col min="16372" max="16373" width="35.625" style="156"/>
    <col min="16374" max="16374" width="9" style="156"/>
    <col min="16375" max="16384" width="9" style="159"/>
  </cols>
  <sheetData>
    <row r="1" s="156" customFormat="1" ht="45" customHeight="1" spans="1:2">
      <c r="A1" s="160" t="s">
        <v>3127</v>
      </c>
      <c r="B1" s="161"/>
    </row>
    <row r="2" s="156" customFormat="1" ht="20.1" customHeight="1" spans="1:2">
      <c r="A2" s="162"/>
      <c r="B2" s="163" t="s">
        <v>2</v>
      </c>
    </row>
    <row r="3" s="157" customFormat="1" ht="45" customHeight="1" spans="1:2">
      <c r="A3" s="164" t="s">
        <v>3128</v>
      </c>
      <c r="B3" s="164" t="s">
        <v>3125</v>
      </c>
    </row>
    <row r="4" s="156" customFormat="1" ht="36" customHeight="1" spans="1:2">
      <c r="A4" s="165"/>
      <c r="B4" s="166"/>
    </row>
    <row r="5" s="156" customFormat="1" ht="36" customHeight="1" spans="1:2">
      <c r="A5" s="165"/>
      <c r="B5" s="166"/>
    </row>
    <row r="6" s="156" customFormat="1" ht="36" customHeight="1" spans="1:2">
      <c r="A6" s="165"/>
      <c r="B6" s="166"/>
    </row>
    <row r="7" s="156" customFormat="1" ht="36" customHeight="1" spans="1:2">
      <c r="A7" s="165"/>
      <c r="B7" s="166"/>
    </row>
    <row r="8" s="156" customFormat="1" ht="36" customHeight="1" spans="1:2">
      <c r="A8" s="165"/>
      <c r="B8" s="166"/>
    </row>
    <row r="9" s="156" customFormat="1" ht="36" customHeight="1" spans="1:2">
      <c r="A9" s="165"/>
      <c r="B9" s="166"/>
    </row>
    <row r="10" s="156" customFormat="1" ht="36" customHeight="1" spans="1:2">
      <c r="A10" s="167"/>
      <c r="B10" s="166"/>
    </row>
    <row r="11" s="156" customFormat="1" ht="36" customHeight="1" spans="1:2">
      <c r="A11" s="168"/>
      <c r="B11" s="166"/>
    </row>
    <row r="12" s="156" customFormat="1" ht="36" customHeight="1" spans="1:2">
      <c r="A12" s="169"/>
      <c r="B12" s="166"/>
    </row>
    <row r="13" s="156" customFormat="1" ht="36" customHeight="1" spans="1:2">
      <c r="A13" s="169"/>
      <c r="B13" s="166"/>
    </row>
    <row r="14" s="156" customFormat="1" ht="36" customHeight="1" spans="1:2">
      <c r="A14" s="169"/>
      <c r="B14" s="166"/>
    </row>
    <row r="15" s="156" customFormat="1" ht="36" customHeight="1" spans="1:2">
      <c r="A15" s="169"/>
      <c r="B15" s="166"/>
    </row>
    <row r="16" s="156" customFormat="1" ht="36" customHeight="1" spans="1:2">
      <c r="A16" s="169"/>
      <c r="B16" s="166"/>
    </row>
    <row r="17" s="156" customFormat="1" ht="36" customHeight="1" spans="1:2">
      <c r="A17" s="169"/>
      <c r="B17" s="166"/>
    </row>
    <row r="18" s="156" customFormat="1" ht="36" customHeight="1" spans="1:2">
      <c r="A18" s="169"/>
      <c r="B18" s="166"/>
    </row>
    <row r="19" s="156" customFormat="1" ht="30.95" customHeight="1" spans="1:2">
      <c r="A19" s="170" t="s">
        <v>3126</v>
      </c>
      <c r="B19" s="171"/>
    </row>
    <row r="20" s="156" customFormat="1" ht="22.5" spans="1:16377">
      <c r="A20" s="172" t="s">
        <v>2472</v>
      </c>
      <c r="B20" s="172"/>
      <c r="XEU20" s="159"/>
      <c r="XEV20" s="159"/>
      <c r="XEW20" s="159"/>
    </row>
    <row r="21" s="156" customFormat="1" spans="2:16377">
      <c r="B21" s="158"/>
      <c r="XEU21" s="159"/>
      <c r="XEV21" s="159"/>
      <c r="XEW21" s="159"/>
    </row>
  </sheetData>
  <mergeCells count="2">
    <mergeCell ref="A1:B1"/>
    <mergeCell ref="A20:B20"/>
  </mergeCells>
  <conditionalFormatting sqref="B3:G3">
    <cfRule type="cellIs" dxfId="44" priority="2" stopIfTrue="1" operator="lessThanOrEqual">
      <formula>-1</formula>
    </cfRule>
  </conditionalFormatting>
  <conditionalFormatting sqref="B4:G9">
    <cfRule type="cellIs" dxfId="45"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56"/>
  <sheetViews>
    <sheetView showGridLines="0" showZeros="0" view="pageBreakPreview" zoomScaleNormal="115" zoomScaleSheetLayoutView="100" topLeftCell="A45" workbookViewId="0">
      <selection activeCell="J16" sqref="J16"/>
    </sheetView>
  </sheetViews>
  <sheetFormatPr defaultColWidth="9" defaultRowHeight="14.25" outlineLevelCol="4"/>
  <cols>
    <col min="1" max="1" width="46.5" style="98" customWidth="1"/>
    <col min="2" max="4" width="20.625" style="98" customWidth="1"/>
    <col min="5" max="5" width="5.375" style="98" customWidth="1"/>
    <col min="6" max="16384" width="9" style="98"/>
  </cols>
  <sheetData>
    <row r="1" ht="45" customHeight="1" spans="1:4">
      <c r="A1" s="143" t="s">
        <v>3129</v>
      </c>
      <c r="B1" s="143"/>
      <c r="C1" s="143"/>
      <c r="D1" s="143"/>
    </row>
    <row r="2" s="150" customFormat="1" ht="20.1" customHeight="1" spans="1:4">
      <c r="A2" s="151"/>
      <c r="B2" s="152"/>
      <c r="C2" s="153"/>
      <c r="D2" s="154" t="s">
        <v>2</v>
      </c>
    </row>
    <row r="3" ht="45" customHeight="1" spans="1:5">
      <c r="A3" s="155" t="s">
        <v>3130</v>
      </c>
      <c r="B3" s="109" t="s">
        <v>5</v>
      </c>
      <c r="C3" s="109" t="s">
        <v>6</v>
      </c>
      <c r="D3" s="109" t="s">
        <v>7</v>
      </c>
      <c r="E3" s="150"/>
    </row>
    <row r="4" ht="36" customHeight="1" spans="1:5">
      <c r="A4" s="132" t="s">
        <v>3131</v>
      </c>
      <c r="B4" s="133">
        <f>SUM(B5:B9)</f>
        <v>16996</v>
      </c>
      <c r="C4" s="133">
        <f>SUM(C5:C9)</f>
        <v>17195</v>
      </c>
      <c r="D4" s="113">
        <f>C4/B4-1</f>
        <v>0.012</v>
      </c>
      <c r="E4" s="134"/>
    </row>
    <row r="5" ht="36" customHeight="1" spans="1:5">
      <c r="A5" s="135" t="s">
        <v>3132</v>
      </c>
      <c r="B5" s="136">
        <v>7147</v>
      </c>
      <c r="C5" s="136">
        <v>6671</v>
      </c>
      <c r="D5" s="113">
        <f t="shared" ref="D5:D52" si="0">C5/B5-1</f>
        <v>-0.067</v>
      </c>
      <c r="E5" s="134"/>
    </row>
    <row r="6" ht="36" customHeight="1" spans="1:5">
      <c r="A6" s="135" t="s">
        <v>3133</v>
      </c>
      <c r="B6" s="136">
        <v>4</v>
      </c>
      <c r="C6" s="137">
        <v>3</v>
      </c>
      <c r="D6" s="113">
        <f t="shared" si="0"/>
        <v>-0.25</v>
      </c>
      <c r="E6" s="134"/>
    </row>
    <row r="7" s="99" customFormat="1" ht="36" customHeight="1" spans="1:5">
      <c r="A7" s="135" t="s">
        <v>3134</v>
      </c>
      <c r="B7" s="136"/>
      <c r="C7" s="137"/>
      <c r="D7" s="113"/>
      <c r="E7" s="134"/>
    </row>
    <row r="8" s="99" customFormat="1" ht="36" customHeight="1" spans="1:5">
      <c r="A8" s="135" t="s">
        <v>3135</v>
      </c>
      <c r="B8" s="136"/>
      <c r="C8" s="137">
        <v>100</v>
      </c>
      <c r="D8" s="113"/>
      <c r="E8" s="134"/>
    </row>
    <row r="9" s="99" customFormat="1" ht="36" customHeight="1" spans="1:5">
      <c r="A9" s="135" t="s">
        <v>3136</v>
      </c>
      <c r="B9" s="136">
        <v>9845</v>
      </c>
      <c r="C9" s="137">
        <v>10421</v>
      </c>
      <c r="D9" s="113">
        <f t="shared" si="0"/>
        <v>0.059</v>
      </c>
      <c r="E9" s="134"/>
    </row>
    <row r="10" ht="36" customHeight="1" spans="1:5">
      <c r="A10" s="132" t="s">
        <v>3137</v>
      </c>
      <c r="B10" s="133">
        <f>SUM(B11:B15)</f>
        <v>11105</v>
      </c>
      <c r="C10" s="133">
        <f>SUM(C11:C15)</f>
        <v>11904</v>
      </c>
      <c r="D10" s="113">
        <f t="shared" si="0"/>
        <v>0.072</v>
      </c>
      <c r="E10" s="134"/>
    </row>
    <row r="11" ht="36" customHeight="1" spans="1:5">
      <c r="A11" s="135" t="s">
        <v>3132</v>
      </c>
      <c r="B11" s="136">
        <v>9849</v>
      </c>
      <c r="C11" s="137">
        <v>10813</v>
      </c>
      <c r="D11" s="113">
        <f t="shared" si="0"/>
        <v>0.098</v>
      </c>
      <c r="E11" s="134"/>
    </row>
    <row r="12" ht="36" customHeight="1" spans="1:5">
      <c r="A12" s="135" t="s">
        <v>3133</v>
      </c>
      <c r="B12" s="136">
        <v>76</v>
      </c>
      <c r="C12" s="137">
        <v>78</v>
      </c>
      <c r="D12" s="113">
        <f t="shared" si="0"/>
        <v>0.026</v>
      </c>
      <c r="E12" s="134"/>
    </row>
    <row r="13" ht="36" customHeight="1" spans="1:5">
      <c r="A13" s="135" t="s">
        <v>3134</v>
      </c>
      <c r="B13" s="136">
        <v>993</v>
      </c>
      <c r="C13" s="137">
        <v>993</v>
      </c>
      <c r="D13" s="113">
        <f t="shared" si="0"/>
        <v>0</v>
      </c>
      <c r="E13" s="134"/>
    </row>
    <row r="14" ht="36" customHeight="1" spans="1:5">
      <c r="A14" s="135" t="s">
        <v>3135</v>
      </c>
      <c r="B14" s="136">
        <v>187</v>
      </c>
      <c r="C14" s="137">
        <v>20</v>
      </c>
      <c r="D14" s="113">
        <f t="shared" si="0"/>
        <v>-0.893</v>
      </c>
      <c r="E14" s="134"/>
    </row>
    <row r="15" ht="36" customHeight="1" spans="1:5">
      <c r="A15" s="135" t="s">
        <v>3136</v>
      </c>
      <c r="B15" s="136"/>
      <c r="C15" s="137"/>
      <c r="D15" s="113"/>
      <c r="E15" s="134"/>
    </row>
    <row r="16" ht="36" customHeight="1" spans="1:5">
      <c r="A16" s="132" t="s">
        <v>3138</v>
      </c>
      <c r="B16" s="133">
        <f>SUM(B17:B21)</f>
        <v>820</v>
      </c>
      <c r="C16" s="133">
        <f>SUM(C17:C21)</f>
        <v>546</v>
      </c>
      <c r="D16" s="113">
        <f t="shared" si="0"/>
        <v>-0.334</v>
      </c>
      <c r="E16" s="134"/>
    </row>
    <row r="17" ht="36" customHeight="1" spans="1:5">
      <c r="A17" s="135" t="s">
        <v>3132</v>
      </c>
      <c r="B17" s="136">
        <v>529</v>
      </c>
      <c r="C17" s="137">
        <v>544</v>
      </c>
      <c r="D17" s="113">
        <f t="shared" si="0"/>
        <v>0.028</v>
      </c>
      <c r="E17" s="134"/>
    </row>
    <row r="18" ht="36" customHeight="1" spans="1:5">
      <c r="A18" s="135" t="s">
        <v>3133</v>
      </c>
      <c r="B18" s="136">
        <v>1</v>
      </c>
      <c r="C18" s="137">
        <v>2</v>
      </c>
      <c r="D18" s="113">
        <f t="shared" si="0"/>
        <v>1</v>
      </c>
      <c r="E18" s="134"/>
    </row>
    <row r="19" ht="36" customHeight="1" spans="1:5">
      <c r="A19" s="135" t="s">
        <v>3134</v>
      </c>
      <c r="B19" s="136">
        <v>0</v>
      </c>
      <c r="C19" s="137"/>
      <c r="D19" s="113"/>
      <c r="E19" s="134"/>
    </row>
    <row r="20" ht="36" customHeight="1" spans="1:5">
      <c r="A20" s="135" t="s">
        <v>3135</v>
      </c>
      <c r="B20" s="136"/>
      <c r="C20" s="137"/>
      <c r="D20" s="113"/>
      <c r="E20" s="134"/>
    </row>
    <row r="21" ht="36" customHeight="1" spans="1:5">
      <c r="A21" s="135" t="s">
        <v>3136</v>
      </c>
      <c r="B21" s="136">
        <v>290</v>
      </c>
      <c r="C21" s="137"/>
      <c r="D21" s="113">
        <f t="shared" si="0"/>
        <v>-1</v>
      </c>
      <c r="E21" s="134"/>
    </row>
    <row r="22" ht="36" customHeight="1" spans="1:5">
      <c r="A22" s="132" t="s">
        <v>3139</v>
      </c>
      <c r="B22" s="133">
        <f>SUM(B23:B27)</f>
        <v>9401</v>
      </c>
      <c r="C22" s="133">
        <f>SUM(C23:C27)</f>
        <v>11842</v>
      </c>
      <c r="D22" s="113">
        <f t="shared" si="0"/>
        <v>0.26</v>
      </c>
      <c r="E22" s="134"/>
    </row>
    <row r="23" ht="36" customHeight="1" spans="1:5">
      <c r="A23" s="135" t="s">
        <v>3132</v>
      </c>
      <c r="B23" s="136">
        <v>8818</v>
      </c>
      <c r="C23" s="138">
        <v>11048</v>
      </c>
      <c r="D23" s="113">
        <f t="shared" si="0"/>
        <v>0.253</v>
      </c>
      <c r="E23" s="134"/>
    </row>
    <row r="24" ht="36" customHeight="1" spans="1:5">
      <c r="A24" s="135" t="s">
        <v>3133</v>
      </c>
      <c r="B24" s="136">
        <v>79</v>
      </c>
      <c r="C24" s="138">
        <v>91</v>
      </c>
      <c r="D24" s="113">
        <f t="shared" si="0"/>
        <v>0.152</v>
      </c>
      <c r="E24" s="134"/>
    </row>
    <row r="25" ht="36" customHeight="1" spans="1:5">
      <c r="A25" s="135" t="s">
        <v>3134</v>
      </c>
      <c r="B25" s="136">
        <v>1</v>
      </c>
      <c r="C25" s="138">
        <v>2</v>
      </c>
      <c r="D25" s="113">
        <f t="shared" si="0"/>
        <v>1</v>
      </c>
      <c r="E25" s="134"/>
    </row>
    <row r="26" ht="36" customHeight="1" spans="1:5">
      <c r="A26" s="135" t="s">
        <v>3135</v>
      </c>
      <c r="B26" s="136"/>
      <c r="C26" s="138">
        <v>1</v>
      </c>
      <c r="D26" s="113"/>
      <c r="E26" s="134"/>
    </row>
    <row r="27" ht="36" customHeight="1" spans="1:5">
      <c r="A27" s="135" t="s">
        <v>3136</v>
      </c>
      <c r="B27" s="136">
        <v>503</v>
      </c>
      <c r="C27" s="138">
        <v>700</v>
      </c>
      <c r="D27" s="113">
        <f t="shared" si="0"/>
        <v>0.392</v>
      </c>
      <c r="E27" s="134"/>
    </row>
    <row r="28" ht="36" customHeight="1" spans="1:5">
      <c r="A28" s="132" t="s">
        <v>3140</v>
      </c>
      <c r="B28" s="133">
        <f>SUM(B29:B33)</f>
        <v>431</v>
      </c>
      <c r="C28" s="133">
        <f>SUM(C29:C33)</f>
        <v>362</v>
      </c>
      <c r="D28" s="113">
        <f t="shared" si="0"/>
        <v>-0.16</v>
      </c>
      <c r="E28" s="134"/>
    </row>
    <row r="29" ht="36" customHeight="1" spans="1:5">
      <c r="A29" s="135" t="s">
        <v>3132</v>
      </c>
      <c r="B29" s="136"/>
      <c r="C29" s="139"/>
      <c r="D29" s="113"/>
      <c r="E29" s="134"/>
    </row>
    <row r="30" ht="36" customHeight="1" spans="1:5">
      <c r="A30" s="135" t="s">
        <v>3133</v>
      </c>
      <c r="B30" s="136"/>
      <c r="C30" s="136"/>
      <c r="D30" s="113"/>
      <c r="E30" s="134"/>
    </row>
    <row r="31" ht="36" customHeight="1" spans="1:5">
      <c r="A31" s="135" t="s">
        <v>3134</v>
      </c>
      <c r="B31" s="136"/>
      <c r="C31" s="137"/>
      <c r="D31" s="113"/>
      <c r="E31" s="134"/>
    </row>
    <row r="32" ht="36" customHeight="1" spans="1:5">
      <c r="A32" s="135" t="s">
        <v>3135</v>
      </c>
      <c r="B32" s="136"/>
      <c r="C32" s="137"/>
      <c r="D32" s="113"/>
      <c r="E32" s="134"/>
    </row>
    <row r="33" ht="36" customHeight="1" spans="1:5">
      <c r="A33" s="135" t="s">
        <v>3136</v>
      </c>
      <c r="B33" s="136">
        <v>431</v>
      </c>
      <c r="C33" s="137">
        <v>362</v>
      </c>
      <c r="D33" s="113">
        <f t="shared" si="0"/>
        <v>-0.16</v>
      </c>
      <c r="E33" s="134"/>
    </row>
    <row r="34" ht="36" customHeight="1" spans="1:5">
      <c r="A34" s="132" t="s">
        <v>3141</v>
      </c>
      <c r="B34" s="140">
        <f>SUM(B35:B39)</f>
        <v>4438</v>
      </c>
      <c r="C34" s="140">
        <f>SUM(C35:C39)</f>
        <v>7168</v>
      </c>
      <c r="D34" s="113">
        <f t="shared" si="0"/>
        <v>0.615</v>
      </c>
      <c r="E34" s="134"/>
    </row>
    <row r="35" ht="36" customHeight="1" spans="1:5">
      <c r="A35" s="135" t="s">
        <v>3132</v>
      </c>
      <c r="B35" s="136">
        <v>1366</v>
      </c>
      <c r="C35" s="141">
        <v>1994</v>
      </c>
      <c r="D35" s="113">
        <f t="shared" si="0"/>
        <v>0.46</v>
      </c>
      <c r="E35" s="134"/>
    </row>
    <row r="36" ht="36" customHeight="1" spans="1:5">
      <c r="A36" s="135" t="s">
        <v>3133</v>
      </c>
      <c r="B36" s="136">
        <v>282</v>
      </c>
      <c r="C36" s="136">
        <v>218</v>
      </c>
      <c r="D36" s="113">
        <f t="shared" si="0"/>
        <v>-0.227</v>
      </c>
      <c r="E36" s="134"/>
    </row>
    <row r="37" ht="36" customHeight="1" spans="1:5">
      <c r="A37" s="135" t="s">
        <v>3134</v>
      </c>
      <c r="B37" s="136">
        <v>2541</v>
      </c>
      <c r="C37" s="136">
        <v>3826</v>
      </c>
      <c r="D37" s="113">
        <f t="shared" si="0"/>
        <v>0.506</v>
      </c>
      <c r="E37" s="134"/>
    </row>
    <row r="38" ht="36" customHeight="1" spans="1:5">
      <c r="A38" s="135" t="s">
        <v>3135</v>
      </c>
      <c r="B38" s="136">
        <v>28</v>
      </c>
      <c r="C38" s="136">
        <v>474</v>
      </c>
      <c r="D38" s="113">
        <f t="shared" si="0"/>
        <v>15.929</v>
      </c>
      <c r="E38" s="134"/>
    </row>
    <row r="39" ht="36" customHeight="1" spans="1:5">
      <c r="A39" s="135" t="s">
        <v>3142</v>
      </c>
      <c r="B39" s="136">
        <v>221</v>
      </c>
      <c r="C39" s="136">
        <v>656</v>
      </c>
      <c r="D39" s="113">
        <f t="shared" si="0"/>
        <v>1.968</v>
      </c>
      <c r="E39" s="134"/>
    </row>
    <row r="40" ht="36" customHeight="1" spans="1:5">
      <c r="A40" s="132" t="s">
        <v>3143</v>
      </c>
      <c r="B40" s="133">
        <f>SUM(B41:B45)</f>
        <v>12350</v>
      </c>
      <c r="C40" s="133">
        <f>SUM(C41:C45)</f>
        <v>13125</v>
      </c>
      <c r="D40" s="113">
        <f t="shared" si="0"/>
        <v>0.063</v>
      </c>
      <c r="E40" s="134"/>
    </row>
    <row r="41" ht="36" customHeight="1" spans="1:5">
      <c r="A41" s="135" t="s">
        <v>3132</v>
      </c>
      <c r="B41" s="136">
        <v>4335</v>
      </c>
      <c r="C41" s="141">
        <v>5488</v>
      </c>
      <c r="D41" s="113">
        <f t="shared" si="0"/>
        <v>0.266</v>
      </c>
      <c r="E41" s="134"/>
    </row>
    <row r="42" ht="36" customHeight="1" spans="1:5">
      <c r="A42" s="135" t="s">
        <v>3133</v>
      </c>
      <c r="B42" s="136">
        <v>18</v>
      </c>
      <c r="C42" s="141">
        <v>21</v>
      </c>
      <c r="D42" s="113">
        <f t="shared" si="0"/>
        <v>0.167</v>
      </c>
      <c r="E42" s="134"/>
    </row>
    <row r="43" ht="36" customHeight="1" spans="1:5">
      <c r="A43" s="135" t="s">
        <v>3134</v>
      </c>
      <c r="B43" s="136">
        <v>121</v>
      </c>
      <c r="C43" s="141">
        <v>266</v>
      </c>
      <c r="D43" s="113">
        <f t="shared" si="0"/>
        <v>1.198</v>
      </c>
      <c r="E43" s="134"/>
    </row>
    <row r="44" ht="36" customHeight="1" spans="1:5">
      <c r="A44" s="135" t="s">
        <v>3135</v>
      </c>
      <c r="B44" s="136"/>
      <c r="C44" s="141"/>
      <c r="D44" s="113"/>
      <c r="E44" s="134"/>
    </row>
    <row r="45" ht="36" customHeight="1" spans="1:5">
      <c r="A45" s="135" t="s">
        <v>3136</v>
      </c>
      <c r="B45" s="136">
        <v>7876</v>
      </c>
      <c r="C45" s="141">
        <v>7350</v>
      </c>
      <c r="D45" s="113">
        <f t="shared" si="0"/>
        <v>-0.067</v>
      </c>
      <c r="E45" s="134"/>
    </row>
    <row r="46" ht="36" customHeight="1" spans="1:5">
      <c r="A46" s="121" t="s">
        <v>3144</v>
      </c>
      <c r="B46" s="140">
        <f t="shared" ref="B46:C49" si="1">B4+B10+B16+B22+B28+B34+B40</f>
        <v>55541</v>
      </c>
      <c r="C46" s="140">
        <f t="shared" si="1"/>
        <v>62142</v>
      </c>
      <c r="D46" s="113">
        <f t="shared" si="0"/>
        <v>0.119</v>
      </c>
      <c r="E46" s="134"/>
    </row>
    <row r="47" ht="36" customHeight="1" spans="1:5">
      <c r="A47" s="135" t="s">
        <v>3145</v>
      </c>
      <c r="B47" s="136">
        <f t="shared" si="1"/>
        <v>32044</v>
      </c>
      <c r="C47" s="136">
        <f t="shared" si="1"/>
        <v>36558</v>
      </c>
      <c r="D47" s="113">
        <f t="shared" si="0"/>
        <v>0.141</v>
      </c>
      <c r="E47" s="134"/>
    </row>
    <row r="48" ht="36" customHeight="1" spans="1:5">
      <c r="A48" s="135" t="s">
        <v>3146</v>
      </c>
      <c r="B48" s="136">
        <f t="shared" si="1"/>
        <v>460</v>
      </c>
      <c r="C48" s="136">
        <f t="shared" si="1"/>
        <v>413</v>
      </c>
      <c r="D48" s="113">
        <f t="shared" si="0"/>
        <v>-0.102</v>
      </c>
      <c r="E48" s="134"/>
    </row>
    <row r="49" ht="36" customHeight="1" spans="1:5">
      <c r="A49" s="135" t="s">
        <v>3147</v>
      </c>
      <c r="B49" s="136">
        <f t="shared" si="1"/>
        <v>3656</v>
      </c>
      <c r="C49" s="136">
        <f t="shared" si="1"/>
        <v>5087</v>
      </c>
      <c r="D49" s="113">
        <f t="shared" si="0"/>
        <v>0.391</v>
      </c>
      <c r="E49" s="134"/>
    </row>
    <row r="50" ht="36" customHeight="1" spans="1:5">
      <c r="A50" s="123" t="s">
        <v>3148</v>
      </c>
      <c r="B50" s="133">
        <v>31248</v>
      </c>
      <c r="C50" s="133">
        <v>34388</v>
      </c>
      <c r="D50" s="113">
        <f t="shared" si="0"/>
        <v>0.1</v>
      </c>
      <c r="E50" s="134"/>
    </row>
    <row r="51" ht="36" customHeight="1" spans="1:5">
      <c r="A51" s="142" t="s">
        <v>3149</v>
      </c>
      <c r="B51" s="133"/>
      <c r="C51" s="139"/>
      <c r="D51" s="113"/>
      <c r="E51" s="134"/>
    </row>
    <row r="52" ht="36" customHeight="1" spans="1:5">
      <c r="A52" s="121" t="s">
        <v>3150</v>
      </c>
      <c r="B52" s="133">
        <f>B46+B50</f>
        <v>86789</v>
      </c>
      <c r="C52" s="133">
        <f>C46+C50</f>
        <v>96530</v>
      </c>
      <c r="D52" s="113">
        <f t="shared" si="0"/>
        <v>0.112</v>
      </c>
      <c r="E52" s="134"/>
    </row>
    <row r="53" spans="2:3">
      <c r="B53" s="149"/>
      <c r="C53" s="149"/>
    </row>
    <row r="54" spans="2:3">
      <c r="B54" s="149"/>
      <c r="C54" s="149"/>
    </row>
    <row r="55" spans="2:3">
      <c r="B55" s="149"/>
      <c r="C55" s="149"/>
    </row>
    <row r="56" spans="2:3">
      <c r="B56" s="149"/>
      <c r="C56" s="149"/>
    </row>
  </sheetData>
  <autoFilter ref="A3:E52"/>
  <mergeCells count="1">
    <mergeCell ref="A1:D1"/>
  </mergeCells>
  <conditionalFormatting sqref="E4:E52 C31:C33 C35:C36 C41:C45 C6:C9 C11:C15 C17:C21 C23:C27">
    <cfRule type="cellIs" dxfId="46" priority="9"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6"/>
  <sheetViews>
    <sheetView showGridLines="0" showZeros="0" view="pageBreakPreview" zoomScaleNormal="100" zoomScaleSheetLayoutView="100" workbookViewId="0">
      <pane ySplit="3" topLeftCell="A17" activePane="bottomLeft" state="frozen"/>
      <selection/>
      <selection pane="bottomLeft" activeCell="E1" sqref="E$1:G$1048576"/>
    </sheetView>
  </sheetViews>
  <sheetFormatPr defaultColWidth="9" defaultRowHeight="14.25" outlineLevelCol="4"/>
  <cols>
    <col min="1" max="1" width="45.625" style="98" customWidth="1"/>
    <col min="2" max="4" width="20.625" style="98" customWidth="1"/>
    <col min="5" max="5" width="12.75" style="98" customWidth="1"/>
    <col min="6" max="16384" width="9" style="98"/>
  </cols>
  <sheetData>
    <row r="1" ht="45" customHeight="1" spans="1:4">
      <c r="A1" s="143" t="s">
        <v>3151</v>
      </c>
      <c r="B1" s="143"/>
      <c r="C1" s="143"/>
      <c r="D1" s="143"/>
    </row>
    <row r="2" ht="20.1" customHeight="1" spans="1:4">
      <c r="A2" s="144"/>
      <c r="B2" s="145"/>
      <c r="C2" s="146"/>
      <c r="D2" s="147" t="s">
        <v>3152</v>
      </c>
    </row>
    <row r="3" ht="45" customHeight="1" spans="1:5">
      <c r="A3" s="108" t="s">
        <v>2448</v>
      </c>
      <c r="B3" s="109" t="s">
        <v>5</v>
      </c>
      <c r="C3" s="109" t="s">
        <v>6</v>
      </c>
      <c r="D3" s="109" t="s">
        <v>7</v>
      </c>
      <c r="E3" s="148"/>
    </row>
    <row r="4" ht="36" customHeight="1" spans="1:5">
      <c r="A4" s="111" t="s">
        <v>3153</v>
      </c>
      <c r="B4" s="112">
        <v>16996</v>
      </c>
      <c r="C4" s="112">
        <v>17195</v>
      </c>
      <c r="D4" s="113">
        <f>C4/B4-1</f>
        <v>0.012</v>
      </c>
      <c r="E4" s="114"/>
    </row>
    <row r="5" ht="36" customHeight="1" spans="1:5">
      <c r="A5" s="115" t="s">
        <v>3154</v>
      </c>
      <c r="B5" s="116">
        <v>9098</v>
      </c>
      <c r="C5" s="116">
        <v>10421</v>
      </c>
      <c r="D5" s="113">
        <f t="shared" ref="D5:D22" si="0">C5/B5-1</f>
        <v>0.145</v>
      </c>
      <c r="E5" s="114"/>
    </row>
    <row r="6" ht="36" customHeight="1" spans="1:5">
      <c r="A6" s="117" t="s">
        <v>3155</v>
      </c>
      <c r="B6" s="112">
        <v>11807</v>
      </c>
      <c r="C6" s="112">
        <v>12048</v>
      </c>
      <c r="D6" s="113">
        <f t="shared" si="0"/>
        <v>0.02</v>
      </c>
      <c r="E6" s="114"/>
    </row>
    <row r="7" ht="36" customHeight="1" spans="1:5">
      <c r="A7" s="115" t="s">
        <v>3154</v>
      </c>
      <c r="B7" s="116">
        <v>11807</v>
      </c>
      <c r="C7" s="118">
        <v>12038</v>
      </c>
      <c r="D7" s="113">
        <f t="shared" si="0"/>
        <v>0.02</v>
      </c>
      <c r="E7" s="114"/>
    </row>
    <row r="8" s="99" customFormat="1" ht="36" customHeight="1" spans="1:5">
      <c r="A8" s="111" t="s">
        <v>3156</v>
      </c>
      <c r="B8" s="112">
        <v>699</v>
      </c>
      <c r="C8" s="112">
        <v>641</v>
      </c>
      <c r="D8" s="113">
        <f t="shared" si="0"/>
        <v>-0.083</v>
      </c>
      <c r="E8" s="114"/>
    </row>
    <row r="9" s="99" customFormat="1" ht="36" customHeight="1" spans="1:5">
      <c r="A9" s="115" t="s">
        <v>3154</v>
      </c>
      <c r="B9" s="116">
        <v>81</v>
      </c>
      <c r="C9" s="118">
        <v>623</v>
      </c>
      <c r="D9" s="113">
        <f t="shared" si="0"/>
        <v>6.691</v>
      </c>
      <c r="E9" s="114"/>
    </row>
    <row r="10" s="99" customFormat="1" ht="36" customHeight="1" spans="1:5">
      <c r="A10" s="111" t="s">
        <v>3157</v>
      </c>
      <c r="B10" s="112">
        <v>9885</v>
      </c>
      <c r="C10" s="112">
        <v>12078</v>
      </c>
      <c r="D10" s="113">
        <f t="shared" si="0"/>
        <v>0.222</v>
      </c>
      <c r="E10" s="114"/>
    </row>
    <row r="11" s="99" customFormat="1" ht="36" customHeight="1" spans="1:5">
      <c r="A11" s="115" t="s">
        <v>3154</v>
      </c>
      <c r="B11" s="116">
        <v>4224</v>
      </c>
      <c r="C11" s="119">
        <v>4926</v>
      </c>
      <c r="D11" s="113">
        <f t="shared" si="0"/>
        <v>0.166</v>
      </c>
      <c r="E11" s="114"/>
    </row>
    <row r="12" s="99" customFormat="1" ht="36" customHeight="1" spans="1:5">
      <c r="A12" s="111" t="s">
        <v>3158</v>
      </c>
      <c r="B12" s="112">
        <v>431</v>
      </c>
      <c r="C12" s="112">
        <v>362</v>
      </c>
      <c r="D12" s="113">
        <f t="shared" si="0"/>
        <v>-0.16</v>
      </c>
      <c r="E12" s="114"/>
    </row>
    <row r="13" s="99" customFormat="1" ht="36" customHeight="1" spans="1:5">
      <c r="A13" s="115" t="s">
        <v>3154</v>
      </c>
      <c r="B13" s="116"/>
      <c r="C13" s="119"/>
      <c r="D13" s="113"/>
      <c r="E13" s="114"/>
    </row>
    <row r="14" s="99" customFormat="1" ht="36" customHeight="1" spans="1:5">
      <c r="A14" s="111" t="s">
        <v>3159</v>
      </c>
      <c r="B14" s="112">
        <v>2901</v>
      </c>
      <c r="C14" s="112">
        <v>3196</v>
      </c>
      <c r="D14" s="113">
        <f t="shared" si="0"/>
        <v>0.102</v>
      </c>
      <c r="E14" s="114"/>
    </row>
    <row r="15" ht="36" customHeight="1" spans="1:5">
      <c r="A15" s="115" t="s">
        <v>3154</v>
      </c>
      <c r="B15" s="116">
        <v>2897</v>
      </c>
      <c r="C15" s="118">
        <v>2593</v>
      </c>
      <c r="D15" s="113">
        <f t="shared" si="0"/>
        <v>-0.105</v>
      </c>
      <c r="E15" s="114"/>
    </row>
    <row r="16" ht="36" customHeight="1" spans="1:5">
      <c r="A16" s="111" t="s">
        <v>3160</v>
      </c>
      <c r="B16" s="112">
        <v>9682</v>
      </c>
      <c r="C16" s="112">
        <v>13009</v>
      </c>
      <c r="D16" s="113">
        <f t="shared" si="0"/>
        <v>0.344</v>
      </c>
      <c r="E16" s="114"/>
    </row>
    <row r="17" ht="36" customHeight="1" spans="1:5">
      <c r="A17" s="115" t="s">
        <v>3154</v>
      </c>
      <c r="B17" s="116">
        <v>5936</v>
      </c>
      <c r="C17" s="120">
        <v>7249</v>
      </c>
      <c r="D17" s="113">
        <f t="shared" si="0"/>
        <v>0.221</v>
      </c>
      <c r="E17" s="114"/>
    </row>
    <row r="18" ht="36" customHeight="1" spans="1:5">
      <c r="A18" s="121" t="s">
        <v>3161</v>
      </c>
      <c r="B18" s="112">
        <f>B4+B6+B8+B10+B12+B14+B16</f>
        <v>52401</v>
      </c>
      <c r="C18" s="112">
        <f>C4+C6+C8+C10+C12+C14+C16</f>
        <v>58529</v>
      </c>
      <c r="D18" s="113">
        <f t="shared" si="0"/>
        <v>0.117</v>
      </c>
      <c r="E18" s="114"/>
    </row>
    <row r="19" ht="36" customHeight="1" spans="1:5">
      <c r="A19" s="115" t="s">
        <v>3162</v>
      </c>
      <c r="B19" s="116">
        <f>B5+B7+B9+B11+B13+B15+B17</f>
        <v>34043</v>
      </c>
      <c r="C19" s="116">
        <f>C5+C7+C9+C11+C13+C15+C17</f>
        <v>37850</v>
      </c>
      <c r="D19" s="113">
        <f t="shared" si="0"/>
        <v>0.112</v>
      </c>
      <c r="E19" s="114"/>
    </row>
    <row r="20" ht="36" customHeight="1" spans="1:5">
      <c r="A20" s="122" t="s">
        <v>3163</v>
      </c>
      <c r="B20" s="112"/>
      <c r="C20" s="112"/>
      <c r="D20" s="113"/>
      <c r="E20" s="114"/>
    </row>
    <row r="21" ht="36" customHeight="1" spans="1:5">
      <c r="A21" s="123" t="s">
        <v>3164</v>
      </c>
      <c r="B21" s="112"/>
      <c r="C21" s="112"/>
      <c r="D21" s="113"/>
      <c r="E21" s="114"/>
    </row>
    <row r="22" ht="36" customHeight="1" spans="1:5">
      <c r="A22" s="121" t="s">
        <v>3165</v>
      </c>
      <c r="B22" s="112">
        <v>52401</v>
      </c>
      <c r="C22" s="112">
        <v>58529</v>
      </c>
      <c r="D22" s="113">
        <f t="shared" si="0"/>
        <v>0.117</v>
      </c>
      <c r="E22" s="114"/>
    </row>
    <row r="23" spans="2:3">
      <c r="B23" s="149"/>
      <c r="C23" s="149"/>
    </row>
    <row r="24" spans="2:3">
      <c r="B24" s="149"/>
      <c r="C24" s="149"/>
    </row>
    <row r="25" spans="2:3">
      <c r="B25" s="149"/>
      <c r="C25" s="149"/>
    </row>
    <row r="26" spans="2:3">
      <c r="B26" s="149"/>
      <c r="C26" s="149"/>
    </row>
  </sheetData>
  <autoFilter ref="A3:E22"/>
  <mergeCells count="1">
    <mergeCell ref="A1:D1"/>
  </mergeCells>
  <conditionalFormatting sqref="E4:E22">
    <cfRule type="cellIs" dxfId="47"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52"/>
  <sheetViews>
    <sheetView showGridLines="0" showZeros="0" view="pageBreakPreview" zoomScaleNormal="100" zoomScaleSheetLayoutView="100" workbookViewId="0">
      <pane ySplit="3" topLeftCell="A44" activePane="bottomLeft" state="frozen"/>
      <selection/>
      <selection pane="bottomLeft" activeCell="A1" sqref="A1:D1"/>
    </sheetView>
  </sheetViews>
  <sheetFormatPr defaultColWidth="9" defaultRowHeight="14.25" outlineLevelCol="4"/>
  <cols>
    <col min="1" max="1" width="46.125" style="125" customWidth="1"/>
    <col min="2" max="4" width="20.625" style="125" customWidth="1"/>
    <col min="5" max="5" width="5" style="125" customWidth="1"/>
    <col min="6" max="16384" width="9" style="125"/>
  </cols>
  <sheetData>
    <row r="1" ht="45" customHeight="1" spans="1:4">
      <c r="A1" s="126" t="s">
        <v>3166</v>
      </c>
      <c r="B1" s="126"/>
      <c r="C1" s="126"/>
      <c r="D1" s="126"/>
    </row>
    <row r="2" ht="20.1" customHeight="1" spans="1:4">
      <c r="A2" s="127"/>
      <c r="B2" s="128"/>
      <c r="C2" s="129"/>
      <c r="D2" s="130" t="s">
        <v>2</v>
      </c>
    </row>
    <row r="3" ht="45" customHeight="1" spans="1:5">
      <c r="A3" s="131" t="s">
        <v>3130</v>
      </c>
      <c r="B3" s="109" t="s">
        <v>5</v>
      </c>
      <c r="C3" s="109" t="s">
        <v>6</v>
      </c>
      <c r="D3" s="109" t="s">
        <v>7</v>
      </c>
      <c r="E3" s="110"/>
    </row>
    <row r="4" s="98" customFormat="1" ht="36" customHeight="1" spans="1:5">
      <c r="A4" s="132" t="s">
        <v>3131</v>
      </c>
      <c r="B4" s="133">
        <f>SUM(B5:B9)</f>
        <v>16996</v>
      </c>
      <c r="C4" s="133">
        <f>SUM(C5:C9)</f>
        <v>17195</v>
      </c>
      <c r="D4" s="113">
        <f>C4/B4-1</f>
        <v>0.012</v>
      </c>
      <c r="E4" s="134"/>
    </row>
    <row r="5" s="98" customFormat="1" ht="36" customHeight="1" spans="1:5">
      <c r="A5" s="135" t="s">
        <v>3132</v>
      </c>
      <c r="B5" s="136">
        <v>7147</v>
      </c>
      <c r="C5" s="136">
        <v>6671</v>
      </c>
      <c r="D5" s="113">
        <f t="shared" ref="D5:D52" si="0">C5/B5-1</f>
        <v>-0.067</v>
      </c>
      <c r="E5" s="134"/>
    </row>
    <row r="6" s="98" customFormat="1" ht="36" customHeight="1" spans="1:5">
      <c r="A6" s="135" t="s">
        <v>3133</v>
      </c>
      <c r="B6" s="136">
        <v>4</v>
      </c>
      <c r="C6" s="137">
        <v>3</v>
      </c>
      <c r="D6" s="113">
        <f t="shared" si="0"/>
        <v>-0.25</v>
      </c>
      <c r="E6" s="134"/>
    </row>
    <row r="7" s="99" customFormat="1" ht="36" customHeight="1" spans="1:5">
      <c r="A7" s="135" t="s">
        <v>3134</v>
      </c>
      <c r="B7" s="136"/>
      <c r="C7" s="137"/>
      <c r="D7" s="113"/>
      <c r="E7" s="134"/>
    </row>
    <row r="8" s="99" customFormat="1" ht="36" customHeight="1" spans="1:5">
      <c r="A8" s="135" t="s">
        <v>3135</v>
      </c>
      <c r="B8" s="136"/>
      <c r="C8" s="137">
        <v>100</v>
      </c>
      <c r="D8" s="113"/>
      <c r="E8" s="134"/>
    </row>
    <row r="9" s="99" customFormat="1" ht="36" customHeight="1" spans="1:5">
      <c r="A9" s="135" t="s">
        <v>3136</v>
      </c>
      <c r="B9" s="136">
        <v>9845</v>
      </c>
      <c r="C9" s="137">
        <v>10421</v>
      </c>
      <c r="D9" s="113">
        <f t="shared" si="0"/>
        <v>0.059</v>
      </c>
      <c r="E9" s="134"/>
    </row>
    <row r="10" s="98" customFormat="1" ht="36" customHeight="1" spans="1:5">
      <c r="A10" s="132" t="s">
        <v>3137</v>
      </c>
      <c r="B10" s="133">
        <f>SUM(B11:B15)</f>
        <v>11105</v>
      </c>
      <c r="C10" s="133">
        <f>SUM(C11:C15)</f>
        <v>11904</v>
      </c>
      <c r="D10" s="113">
        <f t="shared" si="0"/>
        <v>0.072</v>
      </c>
      <c r="E10" s="134"/>
    </row>
    <row r="11" s="98" customFormat="1" ht="36" customHeight="1" spans="1:5">
      <c r="A11" s="135" t="s">
        <v>3132</v>
      </c>
      <c r="B11" s="136">
        <v>9849</v>
      </c>
      <c r="C11" s="137">
        <v>10813</v>
      </c>
      <c r="D11" s="113">
        <f t="shared" si="0"/>
        <v>0.098</v>
      </c>
      <c r="E11" s="134"/>
    </row>
    <row r="12" s="98" customFormat="1" ht="36" customHeight="1" spans="1:5">
      <c r="A12" s="135" t="s">
        <v>3133</v>
      </c>
      <c r="B12" s="136">
        <v>76</v>
      </c>
      <c r="C12" s="137">
        <v>78</v>
      </c>
      <c r="D12" s="113">
        <f t="shared" si="0"/>
        <v>0.026</v>
      </c>
      <c r="E12" s="134"/>
    </row>
    <row r="13" s="98" customFormat="1" ht="36" customHeight="1" spans="1:5">
      <c r="A13" s="135" t="s">
        <v>3134</v>
      </c>
      <c r="B13" s="136">
        <v>993</v>
      </c>
      <c r="C13" s="137">
        <v>993</v>
      </c>
      <c r="D13" s="113">
        <f t="shared" si="0"/>
        <v>0</v>
      </c>
      <c r="E13" s="134"/>
    </row>
    <row r="14" s="98" customFormat="1" ht="36" customHeight="1" spans="1:5">
      <c r="A14" s="135" t="s">
        <v>3135</v>
      </c>
      <c r="B14" s="136">
        <v>187</v>
      </c>
      <c r="C14" s="137">
        <v>20</v>
      </c>
      <c r="D14" s="113">
        <f t="shared" si="0"/>
        <v>-0.893</v>
      </c>
      <c r="E14" s="134"/>
    </row>
    <row r="15" s="98" customFormat="1" ht="36" customHeight="1" spans="1:5">
      <c r="A15" s="135" t="s">
        <v>3136</v>
      </c>
      <c r="B15" s="136"/>
      <c r="C15" s="137"/>
      <c r="D15" s="113"/>
      <c r="E15" s="134"/>
    </row>
    <row r="16" s="98" customFormat="1" ht="36" customHeight="1" spans="1:5">
      <c r="A16" s="132" t="s">
        <v>3138</v>
      </c>
      <c r="B16" s="133">
        <f>SUM(B17:B21)</f>
        <v>820</v>
      </c>
      <c r="C16" s="133">
        <f>SUM(C17:C21)</f>
        <v>546</v>
      </c>
      <c r="D16" s="113">
        <f t="shared" si="0"/>
        <v>-0.334</v>
      </c>
      <c r="E16" s="134"/>
    </row>
    <row r="17" s="98" customFormat="1" ht="36" customHeight="1" spans="1:5">
      <c r="A17" s="135" t="s">
        <v>3132</v>
      </c>
      <c r="B17" s="136">
        <v>529</v>
      </c>
      <c r="C17" s="137">
        <v>544</v>
      </c>
      <c r="D17" s="113">
        <f t="shared" si="0"/>
        <v>0.028</v>
      </c>
      <c r="E17" s="134"/>
    </row>
    <row r="18" s="98" customFormat="1" ht="36" customHeight="1" spans="1:5">
      <c r="A18" s="135" t="s">
        <v>3133</v>
      </c>
      <c r="B18" s="136">
        <v>1</v>
      </c>
      <c r="C18" s="137">
        <v>2</v>
      </c>
      <c r="D18" s="113">
        <f t="shared" si="0"/>
        <v>1</v>
      </c>
      <c r="E18" s="134"/>
    </row>
    <row r="19" s="98" customFormat="1" ht="36" customHeight="1" spans="1:5">
      <c r="A19" s="135" t="s">
        <v>3134</v>
      </c>
      <c r="B19" s="136">
        <v>0</v>
      </c>
      <c r="C19" s="137"/>
      <c r="D19" s="113"/>
      <c r="E19" s="134"/>
    </row>
    <row r="20" s="98" customFormat="1" ht="36" customHeight="1" spans="1:5">
      <c r="A20" s="135" t="s">
        <v>3135</v>
      </c>
      <c r="B20" s="136"/>
      <c r="C20" s="137"/>
      <c r="D20" s="113"/>
      <c r="E20" s="134"/>
    </row>
    <row r="21" s="98" customFormat="1" ht="36" customHeight="1" spans="1:5">
      <c r="A21" s="135" t="s">
        <v>3136</v>
      </c>
      <c r="B21" s="136">
        <v>290</v>
      </c>
      <c r="C21" s="137"/>
      <c r="D21" s="113">
        <f t="shared" si="0"/>
        <v>-1</v>
      </c>
      <c r="E21" s="134"/>
    </row>
    <row r="22" s="98" customFormat="1" ht="36" customHeight="1" spans="1:5">
      <c r="A22" s="132" t="s">
        <v>3139</v>
      </c>
      <c r="B22" s="133">
        <f>SUM(B23:B27)</f>
        <v>9401</v>
      </c>
      <c r="C22" s="133">
        <f>SUM(C23:C27)</f>
        <v>11842</v>
      </c>
      <c r="D22" s="113">
        <f t="shared" si="0"/>
        <v>0.26</v>
      </c>
      <c r="E22" s="134"/>
    </row>
    <row r="23" s="98" customFormat="1" ht="36" customHeight="1" spans="1:5">
      <c r="A23" s="135" t="s">
        <v>3132</v>
      </c>
      <c r="B23" s="136">
        <v>8818</v>
      </c>
      <c r="C23" s="138">
        <v>11048</v>
      </c>
      <c r="D23" s="113">
        <f t="shared" si="0"/>
        <v>0.253</v>
      </c>
      <c r="E23" s="134"/>
    </row>
    <row r="24" s="98" customFormat="1" ht="36" customHeight="1" spans="1:5">
      <c r="A24" s="135" t="s">
        <v>3133</v>
      </c>
      <c r="B24" s="136">
        <v>79</v>
      </c>
      <c r="C24" s="138">
        <v>91</v>
      </c>
      <c r="D24" s="113">
        <f t="shared" si="0"/>
        <v>0.152</v>
      </c>
      <c r="E24" s="134"/>
    </row>
    <row r="25" s="98" customFormat="1" ht="36" customHeight="1" spans="1:5">
      <c r="A25" s="135" t="s">
        <v>3134</v>
      </c>
      <c r="B25" s="136">
        <v>1</v>
      </c>
      <c r="C25" s="138">
        <v>2</v>
      </c>
      <c r="D25" s="113">
        <f t="shared" si="0"/>
        <v>1</v>
      </c>
      <c r="E25" s="134"/>
    </row>
    <row r="26" s="98" customFormat="1" ht="36" customHeight="1" spans="1:5">
      <c r="A26" s="135" t="s">
        <v>3135</v>
      </c>
      <c r="B26" s="136"/>
      <c r="C26" s="138">
        <v>1</v>
      </c>
      <c r="D26" s="113"/>
      <c r="E26" s="134"/>
    </row>
    <row r="27" s="98" customFormat="1" ht="36" customHeight="1" spans="1:5">
      <c r="A27" s="135" t="s">
        <v>3136</v>
      </c>
      <c r="B27" s="136">
        <v>503</v>
      </c>
      <c r="C27" s="138">
        <v>700</v>
      </c>
      <c r="D27" s="113">
        <f t="shared" si="0"/>
        <v>0.392</v>
      </c>
      <c r="E27" s="134"/>
    </row>
    <row r="28" s="98" customFormat="1" ht="36" customHeight="1" spans="1:5">
      <c r="A28" s="132" t="s">
        <v>3140</v>
      </c>
      <c r="B28" s="133">
        <f>SUM(B29:B33)</f>
        <v>431</v>
      </c>
      <c r="C28" s="133">
        <f>SUM(C29:C33)</f>
        <v>362</v>
      </c>
      <c r="D28" s="113">
        <f t="shared" si="0"/>
        <v>-0.16</v>
      </c>
      <c r="E28" s="134"/>
    </row>
    <row r="29" s="98" customFormat="1" ht="36" customHeight="1" spans="1:5">
      <c r="A29" s="135" t="s">
        <v>3132</v>
      </c>
      <c r="B29" s="136"/>
      <c r="C29" s="139"/>
      <c r="D29" s="113"/>
      <c r="E29" s="134"/>
    </row>
    <row r="30" s="98" customFormat="1" ht="36" customHeight="1" spans="1:5">
      <c r="A30" s="135" t="s">
        <v>3133</v>
      </c>
      <c r="B30" s="136"/>
      <c r="C30" s="136"/>
      <c r="D30" s="113"/>
      <c r="E30" s="134"/>
    </row>
    <row r="31" s="98" customFormat="1" ht="36" customHeight="1" spans="1:5">
      <c r="A31" s="135" t="s">
        <v>3134</v>
      </c>
      <c r="B31" s="136"/>
      <c r="C31" s="137"/>
      <c r="D31" s="113"/>
      <c r="E31" s="134"/>
    </row>
    <row r="32" s="98" customFormat="1" ht="36" customHeight="1" spans="1:5">
      <c r="A32" s="135" t="s">
        <v>3135</v>
      </c>
      <c r="B32" s="136"/>
      <c r="C32" s="137"/>
      <c r="D32" s="113"/>
      <c r="E32" s="134"/>
    </row>
    <row r="33" s="98" customFormat="1" ht="36" customHeight="1" spans="1:5">
      <c r="A33" s="135" t="s">
        <v>3136</v>
      </c>
      <c r="B33" s="136">
        <v>431</v>
      </c>
      <c r="C33" s="137">
        <v>362</v>
      </c>
      <c r="D33" s="113">
        <f t="shared" si="0"/>
        <v>-0.16</v>
      </c>
      <c r="E33" s="134"/>
    </row>
    <row r="34" s="98" customFormat="1" ht="36" customHeight="1" spans="1:5">
      <c r="A34" s="132" t="s">
        <v>3141</v>
      </c>
      <c r="B34" s="140">
        <f>SUM(B35:B39)</f>
        <v>4438</v>
      </c>
      <c r="C34" s="140">
        <f>SUM(C35:C39)</f>
        <v>7168</v>
      </c>
      <c r="D34" s="113">
        <f t="shared" si="0"/>
        <v>0.615</v>
      </c>
      <c r="E34" s="134"/>
    </row>
    <row r="35" s="98" customFormat="1" ht="36" customHeight="1" spans="1:5">
      <c r="A35" s="135" t="s">
        <v>3132</v>
      </c>
      <c r="B35" s="136">
        <v>1366</v>
      </c>
      <c r="C35" s="141">
        <v>1994</v>
      </c>
      <c r="D35" s="113">
        <f t="shared" si="0"/>
        <v>0.46</v>
      </c>
      <c r="E35" s="134"/>
    </row>
    <row r="36" s="98" customFormat="1" ht="36" customHeight="1" spans="1:5">
      <c r="A36" s="135" t="s">
        <v>3133</v>
      </c>
      <c r="B36" s="136">
        <v>282</v>
      </c>
      <c r="C36" s="136">
        <v>218</v>
      </c>
      <c r="D36" s="113">
        <f t="shared" si="0"/>
        <v>-0.227</v>
      </c>
      <c r="E36" s="134"/>
    </row>
    <row r="37" s="98" customFormat="1" ht="36" customHeight="1" spans="1:5">
      <c r="A37" s="135" t="s">
        <v>3134</v>
      </c>
      <c r="B37" s="136">
        <v>2541</v>
      </c>
      <c r="C37" s="136">
        <v>3826</v>
      </c>
      <c r="D37" s="113">
        <f t="shared" si="0"/>
        <v>0.506</v>
      </c>
      <c r="E37" s="134"/>
    </row>
    <row r="38" s="98" customFormat="1" ht="36" customHeight="1" spans="1:5">
      <c r="A38" s="135" t="s">
        <v>3135</v>
      </c>
      <c r="B38" s="136">
        <v>28</v>
      </c>
      <c r="C38" s="136">
        <v>474</v>
      </c>
      <c r="D38" s="113">
        <f t="shared" si="0"/>
        <v>15.929</v>
      </c>
      <c r="E38" s="134"/>
    </row>
    <row r="39" s="98" customFormat="1" ht="36" customHeight="1" spans="1:5">
      <c r="A39" s="135" t="s">
        <v>3142</v>
      </c>
      <c r="B39" s="136">
        <v>221</v>
      </c>
      <c r="C39" s="136">
        <v>656</v>
      </c>
      <c r="D39" s="113">
        <f t="shared" si="0"/>
        <v>1.968</v>
      </c>
      <c r="E39" s="134"/>
    </row>
    <row r="40" s="98" customFormat="1" ht="36" customHeight="1" spans="1:5">
      <c r="A40" s="132" t="s">
        <v>3143</v>
      </c>
      <c r="B40" s="133">
        <f>SUM(B41:B45)</f>
        <v>12350</v>
      </c>
      <c r="C40" s="133">
        <f>SUM(C41:C45)</f>
        <v>13125</v>
      </c>
      <c r="D40" s="113">
        <f t="shared" si="0"/>
        <v>0.063</v>
      </c>
      <c r="E40" s="134"/>
    </row>
    <row r="41" s="98" customFormat="1" ht="36" customHeight="1" spans="1:5">
      <c r="A41" s="135" t="s">
        <v>3132</v>
      </c>
      <c r="B41" s="136">
        <v>4335</v>
      </c>
      <c r="C41" s="141">
        <v>5488</v>
      </c>
      <c r="D41" s="113">
        <f t="shared" si="0"/>
        <v>0.266</v>
      </c>
      <c r="E41" s="134"/>
    </row>
    <row r="42" s="98" customFormat="1" ht="36" customHeight="1" spans="1:5">
      <c r="A42" s="135" t="s">
        <v>3133</v>
      </c>
      <c r="B42" s="136">
        <v>18</v>
      </c>
      <c r="C42" s="141">
        <v>21</v>
      </c>
      <c r="D42" s="113">
        <f t="shared" si="0"/>
        <v>0.167</v>
      </c>
      <c r="E42" s="134"/>
    </row>
    <row r="43" s="98" customFormat="1" ht="36" customHeight="1" spans="1:5">
      <c r="A43" s="135" t="s">
        <v>3134</v>
      </c>
      <c r="B43" s="136">
        <v>121</v>
      </c>
      <c r="C43" s="141">
        <v>266</v>
      </c>
      <c r="D43" s="113">
        <f t="shared" si="0"/>
        <v>1.198</v>
      </c>
      <c r="E43" s="134"/>
    </row>
    <row r="44" s="98" customFormat="1" ht="36" customHeight="1" spans="1:5">
      <c r="A44" s="135" t="s">
        <v>3135</v>
      </c>
      <c r="B44" s="136"/>
      <c r="C44" s="141"/>
      <c r="D44" s="113"/>
      <c r="E44" s="134"/>
    </row>
    <row r="45" s="98" customFormat="1" ht="36" customHeight="1" spans="1:5">
      <c r="A45" s="135" t="s">
        <v>3136</v>
      </c>
      <c r="B45" s="136">
        <v>7876</v>
      </c>
      <c r="C45" s="141">
        <v>7350</v>
      </c>
      <c r="D45" s="113">
        <f t="shared" si="0"/>
        <v>-0.067</v>
      </c>
      <c r="E45" s="134"/>
    </row>
    <row r="46" s="98" customFormat="1" ht="36" customHeight="1" spans="1:5">
      <c r="A46" s="121" t="s">
        <v>3144</v>
      </c>
      <c r="B46" s="140">
        <f t="shared" ref="B46:C49" si="1">B4+B10+B16+B22+B28+B34+B40</f>
        <v>55541</v>
      </c>
      <c r="C46" s="140">
        <f t="shared" si="1"/>
        <v>62142</v>
      </c>
      <c r="D46" s="113">
        <f t="shared" si="0"/>
        <v>0.119</v>
      </c>
      <c r="E46" s="134"/>
    </row>
    <row r="47" s="98" customFormat="1" ht="36" customHeight="1" spans="1:5">
      <c r="A47" s="135" t="s">
        <v>3145</v>
      </c>
      <c r="B47" s="136">
        <f t="shared" si="1"/>
        <v>32044</v>
      </c>
      <c r="C47" s="136">
        <f t="shared" si="1"/>
        <v>36558</v>
      </c>
      <c r="D47" s="113">
        <f t="shared" si="0"/>
        <v>0.141</v>
      </c>
      <c r="E47" s="134"/>
    </row>
    <row r="48" s="98" customFormat="1" ht="36" customHeight="1" spans="1:5">
      <c r="A48" s="135" t="s">
        <v>3146</v>
      </c>
      <c r="B48" s="136">
        <f t="shared" si="1"/>
        <v>460</v>
      </c>
      <c r="C48" s="136">
        <f t="shared" si="1"/>
        <v>413</v>
      </c>
      <c r="D48" s="113">
        <f t="shared" si="0"/>
        <v>-0.102</v>
      </c>
      <c r="E48" s="134"/>
    </row>
    <row r="49" s="98" customFormat="1" ht="36" customHeight="1" spans="1:5">
      <c r="A49" s="135" t="s">
        <v>3147</v>
      </c>
      <c r="B49" s="136">
        <f t="shared" si="1"/>
        <v>3656</v>
      </c>
      <c r="C49" s="136">
        <f t="shared" si="1"/>
        <v>5087</v>
      </c>
      <c r="D49" s="113">
        <f t="shared" si="0"/>
        <v>0.391</v>
      </c>
      <c r="E49" s="134"/>
    </row>
    <row r="50" s="98" customFormat="1" ht="36" customHeight="1" spans="1:5">
      <c r="A50" s="123" t="s">
        <v>3148</v>
      </c>
      <c r="B50" s="133">
        <v>31248</v>
      </c>
      <c r="C50" s="133">
        <v>34388</v>
      </c>
      <c r="D50" s="113">
        <f t="shared" si="0"/>
        <v>0.1</v>
      </c>
      <c r="E50" s="134"/>
    </row>
    <row r="51" s="98" customFormat="1" ht="36" customHeight="1" spans="1:5">
      <c r="A51" s="142" t="s">
        <v>3149</v>
      </c>
      <c r="B51" s="133"/>
      <c r="C51" s="139"/>
      <c r="D51" s="113"/>
      <c r="E51" s="134"/>
    </row>
    <row r="52" s="98" customFormat="1" ht="36" customHeight="1" spans="1:5">
      <c r="A52" s="121" t="s">
        <v>3150</v>
      </c>
      <c r="B52" s="133">
        <f>B46+B50</f>
        <v>86789</v>
      </c>
      <c r="C52" s="133">
        <f>C46+C50</f>
        <v>96530</v>
      </c>
      <c r="D52" s="113">
        <f t="shared" si="0"/>
        <v>0.112</v>
      </c>
      <c r="E52" s="134"/>
    </row>
  </sheetData>
  <autoFilter ref="A3:E52"/>
  <mergeCells count="1">
    <mergeCell ref="A1:D1"/>
  </mergeCells>
  <conditionalFormatting sqref="E28:E32">
    <cfRule type="cellIs" dxfId="48" priority="2" stopIfTrue="1" operator="lessThan">
      <formula>0</formula>
    </cfRule>
  </conditionalFormatting>
  <conditionalFormatting sqref="E4:E52 C31:C33 C35:C36 C41:C45 C6:C9 C11:C15 C17:C21 C23:C27">
    <cfRule type="cellIs" dxfId="49"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68" orientation="portrait"/>
  <headerFooter alignWithMargins="0">
    <oddFooter>&amp;C&amp;16- &amp;P -</oddFooter>
  </headerFooter>
  <rowBreaks count="1" manualBreakCount="1">
    <brk id="26" max="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6"/>
  <sheetViews>
    <sheetView showGridLines="0" showZeros="0" view="pageBreakPreview" zoomScaleNormal="100" zoomScaleSheetLayoutView="100" topLeftCell="A14" workbookViewId="0">
      <selection activeCell="E1" sqref="E$1:G$1048576"/>
    </sheetView>
  </sheetViews>
  <sheetFormatPr defaultColWidth="9" defaultRowHeight="14.25" outlineLevelCol="4"/>
  <cols>
    <col min="1" max="1" width="50.75" style="100" customWidth="1"/>
    <col min="2" max="3" width="20.625" style="101" customWidth="1"/>
    <col min="4" max="4" width="20.625" style="100" customWidth="1"/>
    <col min="5" max="5" width="5.125" style="100" customWidth="1"/>
    <col min="6" max="7" width="12.625" style="100"/>
    <col min="8" max="246" width="9" style="100"/>
    <col min="247" max="247" width="41.625" style="100" customWidth="1"/>
    <col min="248" max="249" width="14.5" style="100" customWidth="1"/>
    <col min="250" max="250" width="13.875" style="100" customWidth="1"/>
    <col min="251" max="253" width="9" style="100"/>
    <col min="254" max="255" width="10.5" style="100" customWidth="1"/>
    <col min="256" max="502" width="9" style="100"/>
    <col min="503" max="503" width="41.625" style="100" customWidth="1"/>
    <col min="504" max="505" width="14.5" style="100" customWidth="1"/>
    <col min="506" max="506" width="13.875" style="100" customWidth="1"/>
    <col min="507" max="509" width="9" style="100"/>
    <col min="510" max="511" width="10.5" style="100" customWidth="1"/>
    <col min="512" max="758" width="9" style="100"/>
    <col min="759" max="759" width="41.625" style="100" customWidth="1"/>
    <col min="760" max="761" width="14.5" style="100" customWidth="1"/>
    <col min="762" max="762" width="13.875" style="100" customWidth="1"/>
    <col min="763" max="765" width="9" style="100"/>
    <col min="766" max="767" width="10.5" style="100" customWidth="1"/>
    <col min="768" max="1014" width="9" style="100"/>
    <col min="1015" max="1015" width="41.625" style="100" customWidth="1"/>
    <col min="1016" max="1017" width="14.5" style="100" customWidth="1"/>
    <col min="1018" max="1018" width="13.875" style="100" customWidth="1"/>
    <col min="1019" max="1021" width="9" style="100"/>
    <col min="1022" max="1023" width="10.5" style="100" customWidth="1"/>
    <col min="1024" max="1270" width="9" style="100"/>
    <col min="1271" max="1271" width="41.625" style="100" customWidth="1"/>
    <col min="1272" max="1273" width="14.5" style="100" customWidth="1"/>
    <col min="1274" max="1274" width="13.875" style="100" customWidth="1"/>
    <col min="1275" max="1277" width="9" style="100"/>
    <col min="1278" max="1279" width="10.5" style="100" customWidth="1"/>
    <col min="1280" max="1526" width="9" style="100"/>
    <col min="1527" max="1527" width="41.625" style="100" customWidth="1"/>
    <col min="1528" max="1529" width="14.5" style="100" customWidth="1"/>
    <col min="1530" max="1530" width="13.875" style="100" customWidth="1"/>
    <col min="1531" max="1533" width="9" style="100"/>
    <col min="1534" max="1535" width="10.5" style="100" customWidth="1"/>
    <col min="1536" max="1782" width="9" style="100"/>
    <col min="1783" max="1783" width="41.625" style="100" customWidth="1"/>
    <col min="1784" max="1785" width="14.5" style="100" customWidth="1"/>
    <col min="1786" max="1786" width="13.875" style="100" customWidth="1"/>
    <col min="1787" max="1789" width="9" style="100"/>
    <col min="1790" max="1791" width="10.5" style="100" customWidth="1"/>
    <col min="1792" max="2038" width="9" style="100"/>
    <col min="2039" max="2039" width="41.625" style="100" customWidth="1"/>
    <col min="2040" max="2041" width="14.5" style="100" customWidth="1"/>
    <col min="2042" max="2042" width="13.875" style="100" customWidth="1"/>
    <col min="2043" max="2045" width="9" style="100"/>
    <col min="2046" max="2047" width="10.5" style="100" customWidth="1"/>
    <col min="2048" max="2294" width="9" style="100"/>
    <col min="2295" max="2295" width="41.625" style="100" customWidth="1"/>
    <col min="2296" max="2297" width="14.5" style="100" customWidth="1"/>
    <col min="2298" max="2298" width="13.875" style="100" customWidth="1"/>
    <col min="2299" max="2301" width="9" style="100"/>
    <col min="2302" max="2303" width="10.5" style="100" customWidth="1"/>
    <col min="2304" max="2550" width="9" style="100"/>
    <col min="2551" max="2551" width="41.625" style="100" customWidth="1"/>
    <col min="2552" max="2553" width="14.5" style="100" customWidth="1"/>
    <col min="2554" max="2554" width="13.875" style="100" customWidth="1"/>
    <col min="2555" max="2557" width="9" style="100"/>
    <col min="2558" max="2559" width="10.5" style="100" customWidth="1"/>
    <col min="2560" max="2806" width="9" style="100"/>
    <col min="2807" max="2807" width="41.625" style="100" customWidth="1"/>
    <col min="2808" max="2809" width="14.5" style="100" customWidth="1"/>
    <col min="2810" max="2810" width="13.875" style="100" customWidth="1"/>
    <col min="2811" max="2813" width="9" style="100"/>
    <col min="2814" max="2815" width="10.5" style="100" customWidth="1"/>
    <col min="2816" max="3062" width="9" style="100"/>
    <col min="3063" max="3063" width="41.625" style="100" customWidth="1"/>
    <col min="3064" max="3065" width="14.5" style="100" customWidth="1"/>
    <col min="3066" max="3066" width="13.875" style="100" customWidth="1"/>
    <col min="3067" max="3069" width="9" style="100"/>
    <col min="3070" max="3071" width="10.5" style="100" customWidth="1"/>
    <col min="3072" max="3318" width="9" style="100"/>
    <col min="3319" max="3319" width="41.625" style="100" customWidth="1"/>
    <col min="3320" max="3321" width="14.5" style="100" customWidth="1"/>
    <col min="3322" max="3322" width="13.875" style="100" customWidth="1"/>
    <col min="3323" max="3325" width="9" style="100"/>
    <col min="3326" max="3327" width="10.5" style="100" customWidth="1"/>
    <col min="3328" max="3574" width="9" style="100"/>
    <col min="3575" max="3575" width="41.625" style="100" customWidth="1"/>
    <col min="3576" max="3577" width="14.5" style="100" customWidth="1"/>
    <col min="3578" max="3578" width="13.875" style="100" customWidth="1"/>
    <col min="3579" max="3581" width="9" style="100"/>
    <col min="3582" max="3583" width="10.5" style="100" customWidth="1"/>
    <col min="3584" max="3830" width="9" style="100"/>
    <col min="3831" max="3831" width="41.625" style="100" customWidth="1"/>
    <col min="3832" max="3833" width="14.5" style="100" customWidth="1"/>
    <col min="3834" max="3834" width="13.875" style="100" customWidth="1"/>
    <col min="3835" max="3837" width="9" style="100"/>
    <col min="3838" max="3839" width="10.5" style="100" customWidth="1"/>
    <col min="3840" max="4086" width="9" style="100"/>
    <col min="4087" max="4087" width="41.625" style="100" customWidth="1"/>
    <col min="4088" max="4089" width="14.5" style="100" customWidth="1"/>
    <col min="4090" max="4090" width="13.875" style="100" customWidth="1"/>
    <col min="4091" max="4093" width="9" style="100"/>
    <col min="4094" max="4095" width="10.5" style="100" customWidth="1"/>
    <col min="4096" max="4342" width="9" style="100"/>
    <col min="4343" max="4343" width="41.625" style="100" customWidth="1"/>
    <col min="4344" max="4345" width="14.5" style="100" customWidth="1"/>
    <col min="4346" max="4346" width="13.875" style="100" customWidth="1"/>
    <col min="4347" max="4349" width="9" style="100"/>
    <col min="4350" max="4351" width="10.5" style="100" customWidth="1"/>
    <col min="4352" max="4598" width="9" style="100"/>
    <col min="4599" max="4599" width="41.625" style="100" customWidth="1"/>
    <col min="4600" max="4601" width="14.5" style="100" customWidth="1"/>
    <col min="4602" max="4602" width="13.875" style="100" customWidth="1"/>
    <col min="4603" max="4605" width="9" style="100"/>
    <col min="4606" max="4607" width="10.5" style="100" customWidth="1"/>
    <col min="4608" max="4854" width="9" style="100"/>
    <col min="4855" max="4855" width="41.625" style="100" customWidth="1"/>
    <col min="4856" max="4857" width="14.5" style="100" customWidth="1"/>
    <col min="4858" max="4858" width="13.875" style="100" customWidth="1"/>
    <col min="4859" max="4861" width="9" style="100"/>
    <col min="4862" max="4863" width="10.5" style="100" customWidth="1"/>
    <col min="4864" max="5110" width="9" style="100"/>
    <col min="5111" max="5111" width="41.625" style="100" customWidth="1"/>
    <col min="5112" max="5113" width="14.5" style="100" customWidth="1"/>
    <col min="5114" max="5114" width="13.875" style="100" customWidth="1"/>
    <col min="5115" max="5117" width="9" style="100"/>
    <col min="5118" max="5119" width="10.5" style="100" customWidth="1"/>
    <col min="5120" max="5366" width="9" style="100"/>
    <col min="5367" max="5367" width="41.625" style="100" customWidth="1"/>
    <col min="5368" max="5369" width="14.5" style="100" customWidth="1"/>
    <col min="5370" max="5370" width="13.875" style="100" customWidth="1"/>
    <col min="5371" max="5373" width="9" style="100"/>
    <col min="5374" max="5375" width="10.5" style="100" customWidth="1"/>
    <col min="5376" max="5622" width="9" style="100"/>
    <col min="5623" max="5623" width="41.625" style="100" customWidth="1"/>
    <col min="5624" max="5625" width="14.5" style="100" customWidth="1"/>
    <col min="5626" max="5626" width="13.875" style="100" customWidth="1"/>
    <col min="5627" max="5629" width="9" style="100"/>
    <col min="5630" max="5631" width="10.5" style="100" customWidth="1"/>
    <col min="5632" max="5878" width="9" style="100"/>
    <col min="5879" max="5879" width="41.625" style="100" customWidth="1"/>
    <col min="5880" max="5881" width="14.5" style="100" customWidth="1"/>
    <col min="5882" max="5882" width="13.875" style="100" customWidth="1"/>
    <col min="5883" max="5885" width="9" style="100"/>
    <col min="5886" max="5887" width="10.5" style="100" customWidth="1"/>
    <col min="5888" max="6134" width="9" style="100"/>
    <col min="6135" max="6135" width="41.625" style="100" customWidth="1"/>
    <col min="6136" max="6137" width="14.5" style="100" customWidth="1"/>
    <col min="6138" max="6138" width="13.875" style="100" customWidth="1"/>
    <col min="6139" max="6141" width="9" style="100"/>
    <col min="6142" max="6143" width="10.5" style="100" customWidth="1"/>
    <col min="6144" max="6390" width="9" style="100"/>
    <col min="6391" max="6391" width="41.625" style="100" customWidth="1"/>
    <col min="6392" max="6393" width="14.5" style="100" customWidth="1"/>
    <col min="6394" max="6394" width="13.875" style="100" customWidth="1"/>
    <col min="6395" max="6397" width="9" style="100"/>
    <col min="6398" max="6399" width="10.5" style="100" customWidth="1"/>
    <col min="6400" max="6646" width="9" style="100"/>
    <col min="6647" max="6647" width="41.625" style="100" customWidth="1"/>
    <col min="6648" max="6649" width="14.5" style="100" customWidth="1"/>
    <col min="6650" max="6650" width="13.875" style="100" customWidth="1"/>
    <col min="6651" max="6653" width="9" style="100"/>
    <col min="6654" max="6655" width="10.5" style="100" customWidth="1"/>
    <col min="6656" max="6902" width="9" style="100"/>
    <col min="6903" max="6903" width="41.625" style="100" customWidth="1"/>
    <col min="6904" max="6905" width="14.5" style="100" customWidth="1"/>
    <col min="6906" max="6906" width="13.875" style="100" customWidth="1"/>
    <col min="6907" max="6909" width="9" style="100"/>
    <col min="6910" max="6911" width="10.5" style="100" customWidth="1"/>
    <col min="6912" max="7158" width="9" style="100"/>
    <col min="7159" max="7159" width="41.625" style="100" customWidth="1"/>
    <col min="7160" max="7161" width="14.5" style="100" customWidth="1"/>
    <col min="7162" max="7162" width="13.875" style="100" customWidth="1"/>
    <col min="7163" max="7165" width="9" style="100"/>
    <col min="7166" max="7167" width="10.5" style="100" customWidth="1"/>
    <col min="7168" max="7414" width="9" style="100"/>
    <col min="7415" max="7415" width="41.625" style="100" customWidth="1"/>
    <col min="7416" max="7417" width="14.5" style="100" customWidth="1"/>
    <col min="7418" max="7418" width="13.875" style="100" customWidth="1"/>
    <col min="7419" max="7421" width="9" style="100"/>
    <col min="7422" max="7423" width="10.5" style="100" customWidth="1"/>
    <col min="7424" max="7670" width="9" style="100"/>
    <col min="7671" max="7671" width="41.625" style="100" customWidth="1"/>
    <col min="7672" max="7673" width="14.5" style="100" customWidth="1"/>
    <col min="7674" max="7674" width="13.875" style="100" customWidth="1"/>
    <col min="7675" max="7677" width="9" style="100"/>
    <col min="7678" max="7679" width="10.5" style="100" customWidth="1"/>
    <col min="7680" max="7926" width="9" style="100"/>
    <col min="7927" max="7927" width="41.625" style="100" customWidth="1"/>
    <col min="7928" max="7929" width="14.5" style="100" customWidth="1"/>
    <col min="7930" max="7930" width="13.875" style="100" customWidth="1"/>
    <col min="7931" max="7933" width="9" style="100"/>
    <col min="7934" max="7935" width="10.5" style="100" customWidth="1"/>
    <col min="7936" max="8182" width="9" style="100"/>
    <col min="8183" max="8183" width="41.625" style="100" customWidth="1"/>
    <col min="8184" max="8185" width="14.5" style="100" customWidth="1"/>
    <col min="8186" max="8186" width="13.875" style="100" customWidth="1"/>
    <col min="8187" max="8189" width="9" style="100"/>
    <col min="8190" max="8191" width="10.5" style="100" customWidth="1"/>
    <col min="8192" max="8438" width="9" style="100"/>
    <col min="8439" max="8439" width="41.625" style="100" customWidth="1"/>
    <col min="8440" max="8441" width="14.5" style="100" customWidth="1"/>
    <col min="8442" max="8442" width="13.875" style="100" customWidth="1"/>
    <col min="8443" max="8445" width="9" style="100"/>
    <col min="8446" max="8447" width="10.5" style="100" customWidth="1"/>
    <col min="8448" max="8694" width="9" style="100"/>
    <col min="8695" max="8695" width="41.625" style="100" customWidth="1"/>
    <col min="8696" max="8697" width="14.5" style="100" customWidth="1"/>
    <col min="8698" max="8698" width="13.875" style="100" customWidth="1"/>
    <col min="8699" max="8701" width="9" style="100"/>
    <col min="8702" max="8703" width="10.5" style="100" customWidth="1"/>
    <col min="8704" max="8950" width="9" style="100"/>
    <col min="8951" max="8951" width="41.625" style="100" customWidth="1"/>
    <col min="8952" max="8953" width="14.5" style="100" customWidth="1"/>
    <col min="8954" max="8954" width="13.875" style="100" customWidth="1"/>
    <col min="8955" max="8957" width="9" style="100"/>
    <col min="8958" max="8959" width="10.5" style="100" customWidth="1"/>
    <col min="8960" max="9206" width="9" style="100"/>
    <col min="9207" max="9207" width="41.625" style="100" customWidth="1"/>
    <col min="9208" max="9209" width="14.5" style="100" customWidth="1"/>
    <col min="9210" max="9210" width="13.875" style="100" customWidth="1"/>
    <col min="9211" max="9213" width="9" style="100"/>
    <col min="9214" max="9215" width="10.5" style="100" customWidth="1"/>
    <col min="9216" max="9462" width="9" style="100"/>
    <col min="9463" max="9463" width="41.625" style="100" customWidth="1"/>
    <col min="9464" max="9465" width="14.5" style="100" customWidth="1"/>
    <col min="9466" max="9466" width="13.875" style="100" customWidth="1"/>
    <col min="9467" max="9469" width="9" style="100"/>
    <col min="9470" max="9471" width="10.5" style="100" customWidth="1"/>
    <col min="9472" max="9718" width="9" style="100"/>
    <col min="9719" max="9719" width="41.625" style="100" customWidth="1"/>
    <col min="9720" max="9721" width="14.5" style="100" customWidth="1"/>
    <col min="9722" max="9722" width="13.875" style="100" customWidth="1"/>
    <col min="9723" max="9725" width="9" style="100"/>
    <col min="9726" max="9727" width="10.5" style="100" customWidth="1"/>
    <col min="9728" max="9974" width="9" style="100"/>
    <col min="9975" max="9975" width="41.625" style="100" customWidth="1"/>
    <col min="9976" max="9977" width="14.5" style="100" customWidth="1"/>
    <col min="9978" max="9978" width="13.875" style="100" customWidth="1"/>
    <col min="9979" max="9981" width="9" style="100"/>
    <col min="9982" max="9983" width="10.5" style="100" customWidth="1"/>
    <col min="9984" max="10230" width="9" style="100"/>
    <col min="10231" max="10231" width="41.625" style="100" customWidth="1"/>
    <col min="10232" max="10233" width="14.5" style="100" customWidth="1"/>
    <col min="10234" max="10234" width="13.875" style="100" customWidth="1"/>
    <col min="10235" max="10237" width="9" style="100"/>
    <col min="10238" max="10239" width="10.5" style="100" customWidth="1"/>
    <col min="10240" max="10486" width="9" style="100"/>
    <col min="10487" max="10487" width="41.625" style="100" customWidth="1"/>
    <col min="10488" max="10489" width="14.5" style="100" customWidth="1"/>
    <col min="10490" max="10490" width="13.875" style="100" customWidth="1"/>
    <col min="10491" max="10493" width="9" style="100"/>
    <col min="10494" max="10495" width="10.5" style="100" customWidth="1"/>
    <col min="10496" max="10742" width="9" style="100"/>
    <col min="10743" max="10743" width="41.625" style="100" customWidth="1"/>
    <col min="10744" max="10745" width="14.5" style="100" customWidth="1"/>
    <col min="10746" max="10746" width="13.875" style="100" customWidth="1"/>
    <col min="10747" max="10749" width="9" style="100"/>
    <col min="10750" max="10751" width="10.5" style="100" customWidth="1"/>
    <col min="10752" max="10998" width="9" style="100"/>
    <col min="10999" max="10999" width="41.625" style="100" customWidth="1"/>
    <col min="11000" max="11001" width="14.5" style="100" customWidth="1"/>
    <col min="11002" max="11002" width="13.875" style="100" customWidth="1"/>
    <col min="11003" max="11005" width="9" style="100"/>
    <col min="11006" max="11007" width="10.5" style="100" customWidth="1"/>
    <col min="11008" max="11254" width="9" style="100"/>
    <col min="11255" max="11255" width="41.625" style="100" customWidth="1"/>
    <col min="11256" max="11257" width="14.5" style="100" customWidth="1"/>
    <col min="11258" max="11258" width="13.875" style="100" customWidth="1"/>
    <col min="11259" max="11261" width="9" style="100"/>
    <col min="11262" max="11263" width="10.5" style="100" customWidth="1"/>
    <col min="11264" max="11510" width="9" style="100"/>
    <col min="11511" max="11511" width="41.625" style="100" customWidth="1"/>
    <col min="11512" max="11513" width="14.5" style="100" customWidth="1"/>
    <col min="11514" max="11514" width="13.875" style="100" customWidth="1"/>
    <col min="11515" max="11517" width="9" style="100"/>
    <col min="11518" max="11519" width="10.5" style="100" customWidth="1"/>
    <col min="11520" max="11766" width="9" style="100"/>
    <col min="11767" max="11767" width="41.625" style="100" customWidth="1"/>
    <col min="11768" max="11769" width="14.5" style="100" customWidth="1"/>
    <col min="11770" max="11770" width="13.875" style="100" customWidth="1"/>
    <col min="11771" max="11773" width="9" style="100"/>
    <col min="11774" max="11775" width="10.5" style="100" customWidth="1"/>
    <col min="11776" max="12022" width="9" style="100"/>
    <col min="12023" max="12023" width="41.625" style="100" customWidth="1"/>
    <col min="12024" max="12025" width="14.5" style="100" customWidth="1"/>
    <col min="12026" max="12026" width="13.875" style="100" customWidth="1"/>
    <col min="12027" max="12029" width="9" style="100"/>
    <col min="12030" max="12031" width="10.5" style="100" customWidth="1"/>
    <col min="12032" max="12278" width="9" style="100"/>
    <col min="12279" max="12279" width="41.625" style="100" customWidth="1"/>
    <col min="12280" max="12281" width="14.5" style="100" customWidth="1"/>
    <col min="12282" max="12282" width="13.875" style="100" customWidth="1"/>
    <col min="12283" max="12285" width="9" style="100"/>
    <col min="12286" max="12287" width="10.5" style="100" customWidth="1"/>
    <col min="12288" max="12534" width="9" style="100"/>
    <col min="12535" max="12535" width="41.625" style="100" customWidth="1"/>
    <col min="12536" max="12537" width="14.5" style="100" customWidth="1"/>
    <col min="12538" max="12538" width="13.875" style="100" customWidth="1"/>
    <col min="12539" max="12541" width="9" style="100"/>
    <col min="12542" max="12543" width="10.5" style="100" customWidth="1"/>
    <col min="12544" max="12790" width="9" style="100"/>
    <col min="12791" max="12791" width="41.625" style="100" customWidth="1"/>
    <col min="12792" max="12793" width="14.5" style="100" customWidth="1"/>
    <col min="12794" max="12794" width="13.875" style="100" customWidth="1"/>
    <col min="12795" max="12797" width="9" style="100"/>
    <col min="12798" max="12799" width="10.5" style="100" customWidth="1"/>
    <col min="12800" max="13046" width="9" style="100"/>
    <col min="13047" max="13047" width="41.625" style="100" customWidth="1"/>
    <col min="13048" max="13049" width="14.5" style="100" customWidth="1"/>
    <col min="13050" max="13050" width="13.875" style="100" customWidth="1"/>
    <col min="13051" max="13053" width="9" style="100"/>
    <col min="13054" max="13055" width="10.5" style="100" customWidth="1"/>
    <col min="13056" max="13302" width="9" style="100"/>
    <col min="13303" max="13303" width="41.625" style="100" customWidth="1"/>
    <col min="13304" max="13305" width="14.5" style="100" customWidth="1"/>
    <col min="13306" max="13306" width="13.875" style="100" customWidth="1"/>
    <col min="13307" max="13309" width="9" style="100"/>
    <col min="13310" max="13311" width="10.5" style="100" customWidth="1"/>
    <col min="13312" max="13558" width="9" style="100"/>
    <col min="13559" max="13559" width="41.625" style="100" customWidth="1"/>
    <col min="13560" max="13561" width="14.5" style="100" customWidth="1"/>
    <col min="13562" max="13562" width="13.875" style="100" customWidth="1"/>
    <col min="13563" max="13565" width="9" style="100"/>
    <col min="13566" max="13567" width="10.5" style="100" customWidth="1"/>
    <col min="13568" max="13814" width="9" style="100"/>
    <col min="13815" max="13815" width="41.625" style="100" customWidth="1"/>
    <col min="13816" max="13817" width="14.5" style="100" customWidth="1"/>
    <col min="13818" max="13818" width="13.875" style="100" customWidth="1"/>
    <col min="13819" max="13821" width="9" style="100"/>
    <col min="13822" max="13823" width="10.5" style="100" customWidth="1"/>
    <col min="13824" max="14070" width="9" style="100"/>
    <col min="14071" max="14071" width="41.625" style="100" customWidth="1"/>
    <col min="14072" max="14073" width="14.5" style="100" customWidth="1"/>
    <col min="14074" max="14074" width="13.875" style="100" customWidth="1"/>
    <col min="14075" max="14077" width="9" style="100"/>
    <col min="14078" max="14079" width="10.5" style="100" customWidth="1"/>
    <col min="14080" max="14326" width="9" style="100"/>
    <col min="14327" max="14327" width="41.625" style="100" customWidth="1"/>
    <col min="14328" max="14329" width="14.5" style="100" customWidth="1"/>
    <col min="14330" max="14330" width="13.875" style="100" customWidth="1"/>
    <col min="14331" max="14333" width="9" style="100"/>
    <col min="14334" max="14335" width="10.5" style="100" customWidth="1"/>
    <col min="14336" max="14582" width="9" style="100"/>
    <col min="14583" max="14583" width="41.625" style="100" customWidth="1"/>
    <col min="14584" max="14585" width="14.5" style="100" customWidth="1"/>
    <col min="14586" max="14586" width="13.875" style="100" customWidth="1"/>
    <col min="14587" max="14589" width="9" style="100"/>
    <col min="14590" max="14591" width="10.5" style="100" customWidth="1"/>
    <col min="14592" max="14838" width="9" style="100"/>
    <col min="14839" max="14839" width="41.625" style="100" customWidth="1"/>
    <col min="14840" max="14841" width="14.5" style="100" customWidth="1"/>
    <col min="14842" max="14842" width="13.875" style="100" customWidth="1"/>
    <col min="14843" max="14845" width="9" style="100"/>
    <col min="14846" max="14847" width="10.5" style="100" customWidth="1"/>
    <col min="14848" max="15094" width="9" style="100"/>
    <col min="15095" max="15095" width="41.625" style="100" customWidth="1"/>
    <col min="15096" max="15097" width="14.5" style="100" customWidth="1"/>
    <col min="15098" max="15098" width="13.875" style="100" customWidth="1"/>
    <col min="15099" max="15101" width="9" style="100"/>
    <col min="15102" max="15103" width="10.5" style="100" customWidth="1"/>
    <col min="15104" max="15350" width="9" style="100"/>
    <col min="15351" max="15351" width="41.625" style="100" customWidth="1"/>
    <col min="15352" max="15353" width="14.5" style="100" customWidth="1"/>
    <col min="15354" max="15354" width="13.875" style="100" customWidth="1"/>
    <col min="15355" max="15357" width="9" style="100"/>
    <col min="15358" max="15359" width="10.5" style="100" customWidth="1"/>
    <col min="15360" max="15606" width="9" style="100"/>
    <col min="15607" max="15607" width="41.625" style="100" customWidth="1"/>
    <col min="15608" max="15609" width="14.5" style="100" customWidth="1"/>
    <col min="15610" max="15610" width="13.875" style="100" customWidth="1"/>
    <col min="15611" max="15613" width="9" style="100"/>
    <col min="15614" max="15615" width="10.5" style="100" customWidth="1"/>
    <col min="15616" max="15862" width="9" style="100"/>
    <col min="15863" max="15863" width="41.625" style="100" customWidth="1"/>
    <col min="15864" max="15865" width="14.5" style="100" customWidth="1"/>
    <col min="15866" max="15866" width="13.875" style="100" customWidth="1"/>
    <col min="15867" max="15869" width="9" style="100"/>
    <col min="15870" max="15871" width="10.5" style="100" customWidth="1"/>
    <col min="15872" max="16118" width="9" style="100"/>
    <col min="16119" max="16119" width="41.625" style="100" customWidth="1"/>
    <col min="16120" max="16121" width="14.5" style="100" customWidth="1"/>
    <col min="16122" max="16122" width="13.875" style="100" customWidth="1"/>
    <col min="16123" max="16125" width="9" style="100"/>
    <col min="16126" max="16127" width="10.5" style="100" customWidth="1"/>
    <col min="16128" max="16384" width="9" style="100"/>
  </cols>
  <sheetData>
    <row r="1" ht="45" customHeight="1" spans="1:4">
      <c r="A1" s="102" t="s">
        <v>3167</v>
      </c>
      <c r="B1" s="103"/>
      <c r="C1" s="103"/>
      <c r="D1" s="102"/>
    </row>
    <row r="2" ht="20.1" customHeight="1" spans="1:4">
      <c r="A2" s="104"/>
      <c r="B2" s="105"/>
      <c r="C2" s="106"/>
      <c r="D2" s="107" t="s">
        <v>3045</v>
      </c>
    </row>
    <row r="3" ht="45" customHeight="1" spans="1:5">
      <c r="A3" s="108" t="s">
        <v>2448</v>
      </c>
      <c r="B3" s="109" t="s">
        <v>5</v>
      </c>
      <c r="C3" s="109" t="s">
        <v>6</v>
      </c>
      <c r="D3" s="109" t="s">
        <v>7</v>
      </c>
      <c r="E3" s="110"/>
    </row>
    <row r="4" s="98" customFormat="1" ht="36" customHeight="1" spans="1:5">
      <c r="A4" s="111" t="s">
        <v>3153</v>
      </c>
      <c r="B4" s="112">
        <v>16996</v>
      </c>
      <c r="C4" s="112">
        <v>17195</v>
      </c>
      <c r="D4" s="113">
        <f>C4/B4-1</f>
        <v>0.012</v>
      </c>
      <c r="E4" s="114"/>
    </row>
    <row r="5" s="98" customFormat="1" ht="36" customHeight="1" spans="1:5">
      <c r="A5" s="115" t="s">
        <v>3154</v>
      </c>
      <c r="B5" s="116">
        <v>9098</v>
      </c>
      <c r="C5" s="116">
        <v>10421</v>
      </c>
      <c r="D5" s="113">
        <f t="shared" ref="D5:D22" si="0">C5/B5-1</f>
        <v>0.145</v>
      </c>
      <c r="E5" s="114"/>
    </row>
    <row r="6" s="98" customFormat="1" ht="36" customHeight="1" spans="1:5">
      <c r="A6" s="117" t="s">
        <v>3155</v>
      </c>
      <c r="B6" s="112">
        <v>11807</v>
      </c>
      <c r="C6" s="112">
        <v>12048</v>
      </c>
      <c r="D6" s="113">
        <f t="shared" si="0"/>
        <v>0.02</v>
      </c>
      <c r="E6" s="114"/>
    </row>
    <row r="7" s="98" customFormat="1" ht="36" customHeight="1" spans="1:5">
      <c r="A7" s="115" t="s">
        <v>3154</v>
      </c>
      <c r="B7" s="116">
        <v>11807</v>
      </c>
      <c r="C7" s="118">
        <v>12038</v>
      </c>
      <c r="D7" s="113">
        <f t="shared" si="0"/>
        <v>0.02</v>
      </c>
      <c r="E7" s="114"/>
    </row>
    <row r="8" s="99" customFormat="1" ht="36" customHeight="1" spans="1:5">
      <c r="A8" s="111" t="s">
        <v>3156</v>
      </c>
      <c r="B8" s="112">
        <v>699</v>
      </c>
      <c r="C8" s="112">
        <v>641</v>
      </c>
      <c r="D8" s="113">
        <f t="shared" si="0"/>
        <v>-0.083</v>
      </c>
      <c r="E8" s="114"/>
    </row>
    <row r="9" s="99" customFormat="1" ht="36" customHeight="1" spans="1:5">
      <c r="A9" s="115" t="s">
        <v>3154</v>
      </c>
      <c r="B9" s="116">
        <v>81</v>
      </c>
      <c r="C9" s="118">
        <v>623</v>
      </c>
      <c r="D9" s="113">
        <f t="shared" si="0"/>
        <v>6.691</v>
      </c>
      <c r="E9" s="114"/>
    </row>
    <row r="10" s="99" customFormat="1" ht="36" customHeight="1" spans="1:5">
      <c r="A10" s="111" t="s">
        <v>3157</v>
      </c>
      <c r="B10" s="112">
        <v>9885</v>
      </c>
      <c r="C10" s="112">
        <v>12078</v>
      </c>
      <c r="D10" s="113">
        <f t="shared" si="0"/>
        <v>0.222</v>
      </c>
      <c r="E10" s="114"/>
    </row>
    <row r="11" s="99" customFormat="1" ht="36" customHeight="1" spans="1:5">
      <c r="A11" s="115" t="s">
        <v>3154</v>
      </c>
      <c r="B11" s="116">
        <v>4224</v>
      </c>
      <c r="C11" s="119">
        <v>4926</v>
      </c>
      <c r="D11" s="113">
        <f t="shared" si="0"/>
        <v>0.166</v>
      </c>
      <c r="E11" s="114"/>
    </row>
    <row r="12" s="99" customFormat="1" ht="36" customHeight="1" spans="1:5">
      <c r="A12" s="111" t="s">
        <v>3158</v>
      </c>
      <c r="B12" s="112">
        <v>431</v>
      </c>
      <c r="C12" s="112">
        <v>362</v>
      </c>
      <c r="D12" s="113">
        <f t="shared" si="0"/>
        <v>-0.16</v>
      </c>
      <c r="E12" s="114"/>
    </row>
    <row r="13" s="99" customFormat="1" ht="36" customHeight="1" spans="1:5">
      <c r="A13" s="115" t="s">
        <v>3154</v>
      </c>
      <c r="B13" s="116"/>
      <c r="C13" s="119"/>
      <c r="D13" s="113"/>
      <c r="E13" s="114"/>
    </row>
    <row r="14" s="99" customFormat="1" ht="36" customHeight="1" spans="1:5">
      <c r="A14" s="111" t="s">
        <v>3159</v>
      </c>
      <c r="B14" s="112">
        <v>2901</v>
      </c>
      <c r="C14" s="112">
        <v>3196</v>
      </c>
      <c r="D14" s="113">
        <f t="shared" si="0"/>
        <v>0.102</v>
      </c>
      <c r="E14" s="114"/>
    </row>
    <row r="15" s="98" customFormat="1" ht="36" customHeight="1" spans="1:5">
      <c r="A15" s="115" t="s">
        <v>3154</v>
      </c>
      <c r="B15" s="116">
        <v>2897</v>
      </c>
      <c r="C15" s="118">
        <v>2593</v>
      </c>
      <c r="D15" s="113">
        <f t="shared" si="0"/>
        <v>-0.105</v>
      </c>
      <c r="E15" s="114"/>
    </row>
    <row r="16" s="98" customFormat="1" ht="36" customHeight="1" spans="1:5">
      <c r="A16" s="111" t="s">
        <v>3160</v>
      </c>
      <c r="B16" s="112">
        <v>9682</v>
      </c>
      <c r="C16" s="112">
        <v>13009</v>
      </c>
      <c r="D16" s="113">
        <f t="shared" si="0"/>
        <v>0.344</v>
      </c>
      <c r="E16" s="114"/>
    </row>
    <row r="17" s="98" customFormat="1" ht="36" customHeight="1" spans="1:5">
      <c r="A17" s="115" t="s">
        <v>3154</v>
      </c>
      <c r="B17" s="116">
        <v>5936</v>
      </c>
      <c r="C17" s="120">
        <v>7249</v>
      </c>
      <c r="D17" s="113">
        <f t="shared" si="0"/>
        <v>0.221</v>
      </c>
      <c r="E17" s="114"/>
    </row>
    <row r="18" s="98" customFormat="1" ht="36" customHeight="1" spans="1:5">
      <c r="A18" s="121" t="s">
        <v>3161</v>
      </c>
      <c r="B18" s="112">
        <f>B4+B6+B8+B10+B12+B14+B16</f>
        <v>52401</v>
      </c>
      <c r="C18" s="112">
        <f>C4+C6+C8+C10+C12+C14+C16</f>
        <v>58529</v>
      </c>
      <c r="D18" s="113">
        <f t="shared" si="0"/>
        <v>0.117</v>
      </c>
      <c r="E18" s="114"/>
    </row>
    <row r="19" s="98" customFormat="1" ht="36" customHeight="1" spans="1:5">
      <c r="A19" s="115" t="s">
        <v>3162</v>
      </c>
      <c r="B19" s="116">
        <f>B5+B7+B9+B11+B13+B15+B17</f>
        <v>34043</v>
      </c>
      <c r="C19" s="116">
        <f>C5+C7+C9+C11+C13+C15+C17</f>
        <v>37850</v>
      </c>
      <c r="D19" s="113">
        <f t="shared" si="0"/>
        <v>0.112</v>
      </c>
      <c r="E19" s="114"/>
    </row>
    <row r="20" s="98" customFormat="1" ht="36" customHeight="1" spans="1:5">
      <c r="A20" s="122" t="s">
        <v>3163</v>
      </c>
      <c r="B20" s="112"/>
      <c r="C20" s="112"/>
      <c r="D20" s="113"/>
      <c r="E20" s="114"/>
    </row>
    <row r="21" s="98" customFormat="1" ht="36" customHeight="1" spans="1:5">
      <c r="A21" s="123" t="s">
        <v>3164</v>
      </c>
      <c r="B21" s="112"/>
      <c r="C21" s="112"/>
      <c r="D21" s="113"/>
      <c r="E21" s="114"/>
    </row>
    <row r="22" s="98" customFormat="1" ht="36" customHeight="1" spans="1:5">
      <c r="A22" s="121" t="s">
        <v>3165</v>
      </c>
      <c r="B22" s="112">
        <v>52401</v>
      </c>
      <c r="C22" s="112">
        <v>58529</v>
      </c>
      <c r="D22" s="113">
        <f t="shared" si="0"/>
        <v>0.117</v>
      </c>
      <c r="E22" s="114"/>
    </row>
    <row r="23" spans="2:3">
      <c r="B23" s="124"/>
      <c r="C23" s="124"/>
    </row>
    <row r="24" spans="2:3">
      <c r="B24" s="124"/>
      <c r="C24" s="124"/>
    </row>
    <row r="25" spans="2:3">
      <c r="B25" s="124"/>
      <c r="C25" s="124"/>
    </row>
    <row r="26" spans="2:3">
      <c r="B26" s="124"/>
      <c r="C26" s="124"/>
    </row>
  </sheetData>
  <autoFilter ref="A3:F22"/>
  <mergeCells count="1">
    <mergeCell ref="A1:D1"/>
  </mergeCells>
  <conditionalFormatting sqref="D16">
    <cfRule type="cellIs" dxfId="50" priority="5" stopIfTrue="1" operator="lessThan">
      <formula>0</formula>
    </cfRule>
  </conditionalFormatting>
  <conditionalFormatting sqref="E16:F16">
    <cfRule type="cellIs" dxfId="51" priority="6" stopIfTrue="1" operator="lessThan">
      <formula>0</formula>
    </cfRule>
  </conditionalFormatting>
  <conditionalFormatting sqref="D21:D22">
    <cfRule type="cellIs" dxfId="52" priority="3" stopIfTrue="1" operator="lessThanOrEqual">
      <formula>-1</formula>
    </cfRule>
  </conditionalFormatting>
  <conditionalFormatting sqref="E4:E22">
    <cfRule type="cellIs" dxfId="53" priority="1" stopIfTrue="1" operator="lessThanOrEqual">
      <formula>-1</formula>
    </cfRule>
  </conditionalFormatting>
  <conditionalFormatting sqref="D5:D7 D10:D13 D16:D17 D20">
    <cfRule type="cellIs" dxfId="54" priority="4" stopIfTrue="1" operator="lessThanOrEqual">
      <formula>-1</formula>
    </cfRule>
  </conditionalFormatting>
  <conditionalFormatting sqref="B14:B22 C18:C19 C22">
    <cfRule type="cellIs" dxfId="55" priority="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0"/>
  <sheetViews>
    <sheetView workbookViewId="0">
      <selection activeCell="D12" sqref="D12"/>
    </sheetView>
  </sheetViews>
  <sheetFormatPr defaultColWidth="10" defaultRowHeight="13.5" outlineLevelCol="6"/>
  <cols>
    <col min="1" max="1" width="24.625" style="48" customWidth="1"/>
    <col min="2" max="7" width="15.625" style="48" customWidth="1"/>
    <col min="8" max="8" width="9.75" style="48" customWidth="1"/>
    <col min="9" max="16384" width="10" style="48"/>
  </cols>
  <sheetData>
    <row r="1" ht="30" customHeight="1" spans="1:1">
      <c r="A1" s="80"/>
    </row>
    <row r="2" ht="28.7" customHeight="1" spans="1:7">
      <c r="A2" s="95" t="s">
        <v>3168</v>
      </c>
      <c r="B2" s="95"/>
      <c r="C2" s="95"/>
      <c r="D2" s="95"/>
      <c r="E2" s="95"/>
      <c r="F2" s="95"/>
      <c r="G2" s="95"/>
    </row>
    <row r="3" ht="23.1" customHeight="1" spans="1:7">
      <c r="A3" s="85"/>
      <c r="B3" s="85"/>
      <c r="F3" s="86" t="s">
        <v>2</v>
      </c>
      <c r="G3" s="86"/>
    </row>
    <row r="4" ht="30" customHeight="1" spans="1:7">
      <c r="A4" s="92" t="s">
        <v>3169</v>
      </c>
      <c r="B4" s="92" t="s">
        <v>3170</v>
      </c>
      <c r="C4" s="92"/>
      <c r="D4" s="92"/>
      <c r="E4" s="92" t="s">
        <v>3171</v>
      </c>
      <c r="F4" s="92"/>
      <c r="G4" s="92"/>
    </row>
    <row r="5" ht="30" customHeight="1" spans="1:7">
      <c r="A5" s="92"/>
      <c r="B5" s="96"/>
      <c r="C5" s="92" t="s">
        <v>3172</v>
      </c>
      <c r="D5" s="92" t="s">
        <v>3173</v>
      </c>
      <c r="E5" s="96"/>
      <c r="F5" s="92" t="s">
        <v>3172</v>
      </c>
      <c r="G5" s="92" t="s">
        <v>3173</v>
      </c>
    </row>
    <row r="6" ht="30" customHeight="1" spans="1:7">
      <c r="A6" s="92" t="s">
        <v>3174</v>
      </c>
      <c r="B6" s="92" t="s">
        <v>3175</v>
      </c>
      <c r="C6" s="92" t="s">
        <v>3176</v>
      </c>
      <c r="D6" s="92" t="s">
        <v>3177</v>
      </c>
      <c r="E6" s="92" t="s">
        <v>3178</v>
      </c>
      <c r="F6" s="92" t="s">
        <v>3179</v>
      </c>
      <c r="G6" s="92" t="s">
        <v>3180</v>
      </c>
    </row>
    <row r="7" ht="30" customHeight="1" spans="1:7">
      <c r="A7" s="90" t="s">
        <v>3181</v>
      </c>
      <c r="B7" s="96">
        <f>C7+D7</f>
        <v>196131</v>
      </c>
      <c r="C7" s="96">
        <v>71657</v>
      </c>
      <c r="D7" s="96">
        <v>124474</v>
      </c>
      <c r="E7" s="96">
        <f>F7+G7</f>
        <v>175410</v>
      </c>
      <c r="F7" s="96">
        <v>53300</v>
      </c>
      <c r="G7" s="96">
        <v>122110</v>
      </c>
    </row>
    <row r="8" ht="30" customHeight="1" spans="1:7">
      <c r="A8" s="90"/>
      <c r="B8" s="96"/>
      <c r="C8" s="96"/>
      <c r="D8" s="96"/>
      <c r="E8" s="96"/>
      <c r="F8" s="96"/>
      <c r="G8" s="96"/>
    </row>
    <row r="9" ht="44.1" customHeight="1" spans="1:7">
      <c r="A9" s="97"/>
      <c r="B9" s="96"/>
      <c r="C9" s="96"/>
      <c r="D9" s="96"/>
      <c r="E9" s="96"/>
      <c r="F9" s="96"/>
      <c r="G9" s="96"/>
    </row>
    <row r="10" ht="30" customHeight="1" spans="1:7">
      <c r="A10" s="97"/>
      <c r="B10" s="96"/>
      <c r="C10" s="96"/>
      <c r="D10" s="96"/>
      <c r="E10" s="96"/>
      <c r="F10" s="96"/>
      <c r="G10" s="96"/>
    </row>
    <row r="11" ht="30" customHeight="1" spans="1:7">
      <c r="A11" s="97"/>
      <c r="B11" s="96"/>
      <c r="C11" s="96"/>
      <c r="D11" s="96"/>
      <c r="E11" s="96"/>
      <c r="F11" s="96"/>
      <c r="G11" s="96"/>
    </row>
    <row r="12" ht="30" customHeight="1" spans="1:7">
      <c r="A12" s="97"/>
      <c r="B12" s="96"/>
      <c r="C12" s="96"/>
      <c r="D12" s="96"/>
      <c r="E12" s="96"/>
      <c r="F12" s="96"/>
      <c r="G12" s="96"/>
    </row>
    <row r="13" s="47" customFormat="1" ht="24.95" customHeight="1" spans="1:7">
      <c r="A13" s="79" t="s">
        <v>3182</v>
      </c>
      <c r="B13" s="79"/>
      <c r="C13" s="79"/>
      <c r="D13" s="79"/>
      <c r="E13" s="79"/>
      <c r="F13" s="79"/>
      <c r="G13" s="79"/>
    </row>
    <row r="14" s="47" customFormat="1" ht="24.95" customHeight="1" spans="1:7">
      <c r="A14" s="79" t="s">
        <v>3183</v>
      </c>
      <c r="B14" s="79"/>
      <c r="C14" s="79"/>
      <c r="D14" s="79"/>
      <c r="E14" s="79"/>
      <c r="F14" s="79"/>
      <c r="G14" s="79"/>
    </row>
    <row r="15" ht="18" customHeight="1" spans="1:7">
      <c r="A15" s="80"/>
      <c r="B15" s="80"/>
      <c r="C15" s="80"/>
      <c r="D15" s="80"/>
      <c r="E15" s="80"/>
      <c r="F15" s="80"/>
      <c r="G15" s="80"/>
    </row>
    <row r="16" ht="18" customHeight="1" spans="1:7">
      <c r="A16" s="80"/>
      <c r="B16" s="80"/>
      <c r="C16" s="80"/>
      <c r="D16" s="80"/>
      <c r="E16" s="80"/>
      <c r="F16" s="80"/>
      <c r="G16" s="80"/>
    </row>
    <row r="17" ht="18" customHeight="1" spans="1:7">
      <c r="A17" s="80"/>
      <c r="B17" s="80"/>
      <c r="C17" s="80"/>
      <c r="D17" s="80"/>
      <c r="E17" s="80"/>
      <c r="F17" s="80"/>
      <c r="G17" s="80"/>
    </row>
    <row r="18" ht="18" customHeight="1" spans="1:7">
      <c r="A18" s="80"/>
      <c r="B18" s="80"/>
      <c r="C18" s="80"/>
      <c r="D18" s="80"/>
      <c r="E18" s="80"/>
      <c r="F18" s="80"/>
      <c r="G18" s="80"/>
    </row>
    <row r="19" ht="14.1" customHeight="1" spans="1:7">
      <c r="A19" s="80"/>
      <c r="B19" s="80"/>
      <c r="C19" s="80"/>
      <c r="D19" s="80"/>
      <c r="E19" s="80"/>
      <c r="F19" s="80"/>
      <c r="G19" s="80"/>
    </row>
    <row r="20" ht="33" customHeight="1" spans="1:7">
      <c r="A20" s="85"/>
      <c r="B20" s="85"/>
      <c r="C20" s="85"/>
      <c r="D20" s="85"/>
      <c r="E20" s="85"/>
      <c r="F20" s="85"/>
      <c r="G20" s="85"/>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C21" sqref="C21"/>
    </sheetView>
  </sheetViews>
  <sheetFormatPr defaultColWidth="10" defaultRowHeight="13.5" outlineLevelCol="6"/>
  <cols>
    <col min="1" max="1" width="62.25" style="48" customWidth="1"/>
    <col min="2" max="3" width="28.625" style="48" customWidth="1"/>
    <col min="4" max="4" width="9.75" style="48" customWidth="1"/>
    <col min="5" max="16384" width="10" style="48"/>
  </cols>
  <sheetData>
    <row r="1" ht="23.1" customHeight="1"/>
    <row r="2" ht="14.25" customHeight="1" spans="1:1">
      <c r="A2" s="80"/>
    </row>
    <row r="3" ht="28.7" customHeight="1" spans="1:3">
      <c r="A3" s="76" t="s">
        <v>3184</v>
      </c>
      <c r="B3" s="76"/>
      <c r="C3" s="76"/>
    </row>
    <row r="4" ht="27" customHeight="1" spans="1:3">
      <c r="A4" s="85"/>
      <c r="B4" s="85"/>
      <c r="C4" s="86" t="s">
        <v>2</v>
      </c>
    </row>
    <row r="5" s="87" customFormat="1" ht="24" customHeight="1" spans="1:3">
      <c r="A5" s="92" t="s">
        <v>3185</v>
      </c>
      <c r="B5" s="92" t="s">
        <v>3125</v>
      </c>
      <c r="C5" s="92" t="s">
        <v>3186</v>
      </c>
    </row>
    <row r="6" s="87" customFormat="1" ht="32.1" customHeight="1" spans="1:3">
      <c r="A6" s="88" t="s">
        <v>3187</v>
      </c>
      <c r="B6" s="89"/>
      <c r="C6" s="89">
        <v>54264</v>
      </c>
    </row>
    <row r="7" s="87" customFormat="1" ht="32.1" customHeight="1" spans="1:3">
      <c r="A7" s="88" t="s">
        <v>3188</v>
      </c>
      <c r="B7" s="89">
        <v>77326</v>
      </c>
      <c r="C7" s="89">
        <v>71657</v>
      </c>
    </row>
    <row r="8" s="87" customFormat="1" ht="32.1" customHeight="1" spans="1:3">
      <c r="A8" s="88" t="s">
        <v>3189</v>
      </c>
      <c r="B8" s="89">
        <v>6010</v>
      </c>
      <c r="C8" s="89">
        <v>6000</v>
      </c>
    </row>
    <row r="9" s="87" customFormat="1" ht="30" customHeight="1" spans="1:3">
      <c r="A9" s="90" t="s">
        <v>3190</v>
      </c>
      <c r="B9" s="89"/>
      <c r="C9" s="89"/>
    </row>
    <row r="10" s="87" customFormat="1" ht="32.1" customHeight="1" spans="1:3">
      <c r="A10" s="90" t="s">
        <v>3191</v>
      </c>
      <c r="B10" s="89">
        <v>6010</v>
      </c>
      <c r="C10" s="89">
        <v>6000</v>
      </c>
    </row>
    <row r="11" s="87" customFormat="1" ht="32.1" customHeight="1" spans="1:3">
      <c r="A11" s="88" t="s">
        <v>3192</v>
      </c>
      <c r="B11" s="89">
        <v>6010</v>
      </c>
      <c r="C11" s="89">
        <v>6964</v>
      </c>
    </row>
    <row r="12" s="87" customFormat="1" ht="32.1" customHeight="1" spans="1:3">
      <c r="A12" s="88" t="s">
        <v>3193</v>
      </c>
      <c r="B12" s="89">
        <v>54254</v>
      </c>
      <c r="C12" s="89">
        <v>53300</v>
      </c>
    </row>
    <row r="13" s="87" customFormat="1" ht="32.1" customHeight="1" spans="1:3">
      <c r="A13" s="88" t="s">
        <v>3194</v>
      </c>
      <c r="B13" s="89"/>
      <c r="C13" s="89"/>
    </row>
    <row r="14" s="87" customFormat="1" ht="32.1" customHeight="1" spans="1:3">
      <c r="A14" s="88" t="s">
        <v>3195</v>
      </c>
      <c r="B14" s="89">
        <v>71658</v>
      </c>
      <c r="C14" s="89">
        <v>71658</v>
      </c>
    </row>
    <row r="15" s="91" customFormat="1" ht="69" customHeight="1" spans="1:7">
      <c r="A15" s="93" t="s">
        <v>3196</v>
      </c>
      <c r="B15" s="93"/>
      <c r="C15" s="93"/>
      <c r="D15" s="94"/>
      <c r="E15" s="94"/>
      <c r="F15" s="94"/>
      <c r="G15" s="94"/>
    </row>
    <row r="16" spans="1:3">
      <c r="A16" s="85"/>
      <c r="B16" s="85"/>
      <c r="C16" s="8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C4" sqref="C4"/>
    </sheetView>
  </sheetViews>
  <sheetFormatPr defaultColWidth="10" defaultRowHeight="13.5" outlineLevelCol="6"/>
  <cols>
    <col min="1" max="1" width="60" style="48" customWidth="1"/>
    <col min="2" max="3" width="25.625" style="48" customWidth="1"/>
    <col min="4" max="4" width="9.75" style="48" customWidth="1"/>
    <col min="5" max="16384" width="10" style="48"/>
  </cols>
  <sheetData>
    <row r="1" ht="23.1" customHeight="1"/>
    <row r="2" ht="14.25" customHeight="1" spans="1:1">
      <c r="A2" s="80"/>
    </row>
    <row r="3" ht="28.7" customHeight="1" spans="1:3">
      <c r="A3" s="76" t="s">
        <v>3197</v>
      </c>
      <c r="B3" s="76"/>
      <c r="C3" s="76"/>
    </row>
    <row r="4" ht="27" customHeight="1" spans="1:3">
      <c r="A4" s="85"/>
      <c r="B4" s="85"/>
      <c r="C4" s="86" t="s">
        <v>2</v>
      </c>
    </row>
    <row r="5" ht="24" customHeight="1" spans="1:3">
      <c r="A5" s="53" t="s">
        <v>3185</v>
      </c>
      <c r="B5" s="53" t="s">
        <v>3125</v>
      </c>
      <c r="C5" s="53" t="s">
        <v>3186</v>
      </c>
    </row>
    <row r="6" s="87" customFormat="1" ht="32.1" customHeight="1" spans="1:3">
      <c r="A6" s="88" t="s">
        <v>3187</v>
      </c>
      <c r="B6" s="89"/>
      <c r="C6" s="89">
        <v>54264</v>
      </c>
    </row>
    <row r="7" s="87" customFormat="1" ht="32.1" customHeight="1" spans="1:3">
      <c r="A7" s="88" t="s">
        <v>3188</v>
      </c>
      <c r="B7" s="89">
        <v>77326</v>
      </c>
      <c r="C7" s="89">
        <v>71657</v>
      </c>
    </row>
    <row r="8" s="87" customFormat="1" ht="32.1" customHeight="1" spans="1:3">
      <c r="A8" s="88" t="s">
        <v>3189</v>
      </c>
      <c r="B8" s="89">
        <v>6010</v>
      </c>
      <c r="C8" s="89">
        <v>6000</v>
      </c>
    </row>
    <row r="9" s="87" customFormat="1" ht="30" customHeight="1" spans="1:3">
      <c r="A9" s="90" t="s">
        <v>3190</v>
      </c>
      <c r="B9" s="89"/>
      <c r="C9" s="89"/>
    </row>
    <row r="10" s="87" customFormat="1" ht="32.1" customHeight="1" spans="1:3">
      <c r="A10" s="90" t="s">
        <v>3191</v>
      </c>
      <c r="B10" s="89">
        <v>6010</v>
      </c>
      <c r="C10" s="89">
        <v>6000</v>
      </c>
    </row>
    <row r="11" s="87" customFormat="1" ht="32.1" customHeight="1" spans="1:3">
      <c r="A11" s="88" t="s">
        <v>3192</v>
      </c>
      <c r="B11" s="89">
        <v>6010</v>
      </c>
      <c r="C11" s="89">
        <v>6964</v>
      </c>
    </row>
    <row r="12" s="87" customFormat="1" ht="32.1" customHeight="1" spans="1:3">
      <c r="A12" s="88" t="s">
        <v>3193</v>
      </c>
      <c r="B12" s="89">
        <v>54254</v>
      </c>
      <c r="C12" s="89">
        <v>53300</v>
      </c>
    </row>
    <row r="13" s="87" customFormat="1" ht="32.1" customHeight="1" spans="1:3">
      <c r="A13" s="88" t="s">
        <v>3194</v>
      </c>
      <c r="B13" s="89"/>
      <c r="C13" s="89"/>
    </row>
    <row r="14" s="87" customFormat="1" ht="32.1" customHeight="1" spans="1:3">
      <c r="A14" s="88" t="s">
        <v>3195</v>
      </c>
      <c r="B14" s="89">
        <v>71658</v>
      </c>
      <c r="C14" s="89">
        <v>71658</v>
      </c>
    </row>
    <row r="15" s="47" customFormat="1" ht="69" customHeight="1" spans="1:7">
      <c r="A15" s="64" t="s">
        <v>3198</v>
      </c>
      <c r="B15" s="64"/>
      <c r="C15" s="64"/>
      <c r="D15" s="79"/>
      <c r="E15" s="79"/>
      <c r="F15" s="79"/>
      <c r="G15" s="79"/>
    </row>
    <row r="16" spans="1:3">
      <c r="A16" s="85"/>
      <c r="B16" s="85"/>
      <c r="C16" s="85"/>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D18" sqref="D18"/>
    </sheetView>
  </sheetViews>
  <sheetFormatPr defaultColWidth="10" defaultRowHeight="13.5" outlineLevelCol="2"/>
  <cols>
    <col min="1" max="1" width="60.5" style="48" customWidth="1"/>
    <col min="2" max="3" width="25.625" style="48" customWidth="1"/>
    <col min="4" max="4" width="9.75" style="48" customWidth="1"/>
    <col min="5" max="16384" width="10" style="48"/>
  </cols>
  <sheetData>
    <row r="1" ht="24" customHeight="1"/>
    <row r="2" ht="14.25" customHeight="1" spans="1:1">
      <c r="A2" s="80"/>
    </row>
    <row r="3" ht="28.7" customHeight="1" spans="1:3">
      <c r="A3" s="76" t="s">
        <v>3199</v>
      </c>
      <c r="B3" s="76"/>
      <c r="C3" s="76"/>
    </row>
    <row r="4" ht="24.95" customHeight="1" spans="1:3">
      <c r="A4" s="85"/>
      <c r="B4" s="85"/>
      <c r="C4" s="86" t="s">
        <v>2</v>
      </c>
    </row>
    <row r="5" ht="32.1" customHeight="1" spans="1:3">
      <c r="A5" s="53" t="s">
        <v>3185</v>
      </c>
      <c r="B5" s="53" t="s">
        <v>3125</v>
      </c>
      <c r="C5" s="53" t="s">
        <v>3186</v>
      </c>
    </row>
    <row r="6" ht="32.1" customHeight="1" spans="1:3">
      <c r="A6" s="82" t="s">
        <v>3200</v>
      </c>
      <c r="B6" s="83"/>
      <c r="C6" s="83">
        <v>33110</v>
      </c>
    </row>
    <row r="7" ht="32.1" customHeight="1" spans="1:3">
      <c r="A7" s="82" t="s">
        <v>3201</v>
      </c>
      <c r="B7" s="83"/>
      <c r="C7" s="83">
        <v>124474</v>
      </c>
    </row>
    <row r="8" ht="32.1" customHeight="1" spans="1:3">
      <c r="A8" s="82" t="s">
        <v>3202</v>
      </c>
      <c r="B8" s="83"/>
      <c r="C8" s="83">
        <v>91310</v>
      </c>
    </row>
    <row r="9" ht="32.1" customHeight="1" spans="1:3">
      <c r="A9" s="82" t="s">
        <v>3203</v>
      </c>
      <c r="B9" s="83">
        <v>2310</v>
      </c>
      <c r="C9" s="83">
        <v>2310</v>
      </c>
    </row>
    <row r="10" ht="32.1" customHeight="1" spans="1:3">
      <c r="A10" s="82" t="s">
        <v>3204</v>
      </c>
      <c r="B10" s="83">
        <v>33110</v>
      </c>
      <c r="C10" s="83">
        <v>12110</v>
      </c>
    </row>
    <row r="11" ht="32.1" customHeight="1" spans="1:3">
      <c r="A11" s="82" t="s">
        <v>3205</v>
      </c>
      <c r="B11" s="83">
        <v>50000</v>
      </c>
      <c r="C11" s="83"/>
    </row>
    <row r="12" ht="32.1" customHeight="1" spans="1:3">
      <c r="A12" s="82" t="s">
        <v>3206</v>
      </c>
      <c r="B12" s="83">
        <v>171174</v>
      </c>
      <c r="C12" s="83"/>
    </row>
    <row r="13" s="47" customFormat="1" ht="72" customHeight="1" spans="1:3">
      <c r="A13" s="64" t="s">
        <v>3207</v>
      </c>
      <c r="B13" s="64"/>
      <c r="C13" s="64"/>
    </row>
    <row r="14" ht="30.95" customHeight="1" spans="1:3">
      <c r="A14" s="84"/>
      <c r="B14" s="84"/>
      <c r="C14" s="8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44"/>
  <sheetViews>
    <sheetView showGridLines="0" showZeros="0" view="pageBreakPreview" zoomScaleNormal="90" zoomScaleSheetLayoutView="100" workbookViewId="0">
      <pane ySplit="3" topLeftCell="A38" activePane="bottomLeft" state="frozen"/>
      <selection/>
      <selection pane="bottomLeft" activeCell="F1" sqref="F$1:F$1048576"/>
    </sheetView>
  </sheetViews>
  <sheetFormatPr defaultColWidth="9" defaultRowHeight="14.25" outlineLevelCol="5"/>
  <cols>
    <col min="1" max="1" width="14.5" style="158" customWidth="1"/>
    <col min="2" max="2" width="50.75" style="158" customWidth="1"/>
    <col min="3" max="5" width="20.625" style="158" customWidth="1"/>
    <col min="6" max="16384" width="9" style="266"/>
  </cols>
  <sheetData>
    <row r="1" ht="45" customHeight="1" spans="1:5">
      <c r="A1" s="344"/>
      <c r="B1" s="344" t="s">
        <v>128</v>
      </c>
      <c r="C1" s="344"/>
      <c r="D1" s="344"/>
      <c r="E1" s="344"/>
    </row>
    <row r="2" ht="18.95" customHeight="1" spans="2:5">
      <c r="B2" s="498"/>
      <c r="C2" s="347"/>
      <c r="D2" s="347"/>
      <c r="E2" s="499" t="s">
        <v>2</v>
      </c>
    </row>
    <row r="3" s="495" customFormat="1" ht="45" customHeight="1" spans="1:6">
      <c r="A3" s="500" t="s">
        <v>3</v>
      </c>
      <c r="B3" s="350" t="s">
        <v>4</v>
      </c>
      <c r="C3" s="272" t="s">
        <v>129</v>
      </c>
      <c r="D3" s="272" t="s">
        <v>6</v>
      </c>
      <c r="E3" s="272" t="s">
        <v>130</v>
      </c>
      <c r="F3" s="273"/>
    </row>
    <row r="4" ht="32.1" customHeight="1" spans="1:6">
      <c r="A4" s="501" t="s">
        <v>8</v>
      </c>
      <c r="B4" s="502" t="s">
        <v>9</v>
      </c>
      <c r="C4" s="112">
        <f>SUM(C5:C19)</f>
        <v>13780</v>
      </c>
      <c r="D4" s="112">
        <f>SUM(D5:D19)</f>
        <v>17600</v>
      </c>
      <c r="E4" s="377">
        <f t="shared" ref="E4:E23" si="0">IF(C4&gt;0,D4/C4-1,IF(C4&lt;0,-(D4/C4-1),""))</f>
        <v>0.277</v>
      </c>
      <c r="F4" s="277"/>
    </row>
    <row r="5" ht="32.1" customHeight="1" spans="1:6">
      <c r="A5" s="360" t="s">
        <v>10</v>
      </c>
      <c r="B5" s="503" t="s">
        <v>11</v>
      </c>
      <c r="C5" s="116">
        <v>6935</v>
      </c>
      <c r="D5" s="363">
        <v>7993</v>
      </c>
      <c r="E5" s="377">
        <f t="shared" si="0"/>
        <v>0.153</v>
      </c>
      <c r="F5" s="277"/>
    </row>
    <row r="6" ht="32.1" customHeight="1" spans="1:6">
      <c r="A6" s="360" t="s">
        <v>12</v>
      </c>
      <c r="B6" s="503" t="s">
        <v>13</v>
      </c>
      <c r="C6" s="116">
        <v>850</v>
      </c>
      <c r="D6" s="363">
        <v>1253</v>
      </c>
      <c r="E6" s="377">
        <f t="shared" si="0"/>
        <v>0.474</v>
      </c>
      <c r="F6" s="277"/>
    </row>
    <row r="7" ht="32.1" customHeight="1" spans="1:6">
      <c r="A7" s="360" t="s">
        <v>14</v>
      </c>
      <c r="B7" s="503" t="s">
        <v>15</v>
      </c>
      <c r="C7" s="116">
        <v>167</v>
      </c>
      <c r="D7" s="363">
        <v>185</v>
      </c>
      <c r="E7" s="377">
        <f t="shared" si="0"/>
        <v>0.108</v>
      </c>
      <c r="F7" s="277"/>
    </row>
    <row r="8" customFormat="1" ht="32.1" customHeight="1" spans="1:6">
      <c r="A8" s="504" t="s">
        <v>16</v>
      </c>
      <c r="B8" s="505" t="s">
        <v>17</v>
      </c>
      <c r="C8" s="506">
        <v>627</v>
      </c>
      <c r="D8" s="507">
        <v>1100</v>
      </c>
      <c r="E8" s="377">
        <f t="shared" si="0"/>
        <v>0.754</v>
      </c>
      <c r="F8" s="277"/>
    </row>
    <row r="9" ht="32.1" customHeight="1" spans="1:6">
      <c r="A9" s="360" t="s">
        <v>18</v>
      </c>
      <c r="B9" s="503" t="s">
        <v>19</v>
      </c>
      <c r="C9" s="116">
        <v>714</v>
      </c>
      <c r="D9" s="363">
        <v>900</v>
      </c>
      <c r="E9" s="377">
        <f t="shared" si="0"/>
        <v>0.261</v>
      </c>
      <c r="F9" s="277"/>
    </row>
    <row r="10" customFormat="1" ht="32.1" customHeight="1" spans="1:6">
      <c r="A10" s="504" t="s">
        <v>20</v>
      </c>
      <c r="B10" s="505" t="s">
        <v>21</v>
      </c>
      <c r="C10" s="506">
        <v>179</v>
      </c>
      <c r="D10" s="507">
        <v>450</v>
      </c>
      <c r="E10" s="377">
        <f t="shared" si="0"/>
        <v>1.514</v>
      </c>
      <c r="F10" s="277"/>
    </row>
    <row r="11" customFormat="1" ht="32.1" customHeight="1" spans="1:6">
      <c r="A11" s="504" t="s">
        <v>22</v>
      </c>
      <c r="B11" s="505" t="s">
        <v>23</v>
      </c>
      <c r="C11" s="506">
        <v>615</v>
      </c>
      <c r="D11" s="507">
        <v>400</v>
      </c>
      <c r="E11" s="377">
        <f t="shared" si="0"/>
        <v>-0.35</v>
      </c>
      <c r="F11" s="277"/>
    </row>
    <row r="12" customFormat="1" ht="32.1" customHeight="1" spans="1:6">
      <c r="A12" s="504" t="s">
        <v>24</v>
      </c>
      <c r="B12" s="505" t="s">
        <v>25</v>
      </c>
      <c r="C12" s="506">
        <v>243</v>
      </c>
      <c r="D12" s="507">
        <v>300</v>
      </c>
      <c r="E12" s="377">
        <f t="shared" si="0"/>
        <v>0.235</v>
      </c>
      <c r="F12" s="277"/>
    </row>
    <row r="13" customFormat="1" ht="32.1" customHeight="1" spans="1:6">
      <c r="A13" s="504" t="s">
        <v>26</v>
      </c>
      <c r="B13" s="505" t="s">
        <v>27</v>
      </c>
      <c r="C13" s="506">
        <v>371</v>
      </c>
      <c r="D13" s="507">
        <v>600</v>
      </c>
      <c r="E13" s="377">
        <f t="shared" si="0"/>
        <v>0.617</v>
      </c>
      <c r="F13" s="277"/>
    </row>
    <row r="14" customFormat="1" ht="32.1" customHeight="1" spans="1:6">
      <c r="A14" s="504" t="s">
        <v>28</v>
      </c>
      <c r="B14" s="505" t="s">
        <v>29</v>
      </c>
      <c r="C14" s="506">
        <v>299</v>
      </c>
      <c r="D14" s="507">
        <v>277</v>
      </c>
      <c r="E14" s="377">
        <f t="shared" si="0"/>
        <v>-0.074</v>
      </c>
      <c r="F14" s="277"/>
    </row>
    <row r="15" ht="32.1" customHeight="1" spans="1:6">
      <c r="A15" s="360" t="s">
        <v>30</v>
      </c>
      <c r="B15" s="503" t="s">
        <v>31</v>
      </c>
      <c r="C15" s="116">
        <v>175</v>
      </c>
      <c r="D15" s="363">
        <v>687</v>
      </c>
      <c r="E15" s="377">
        <f t="shared" si="0"/>
        <v>2.926</v>
      </c>
      <c r="F15" s="277"/>
    </row>
    <row r="16" customFormat="1" ht="32.1" customHeight="1" spans="1:6">
      <c r="A16" s="504" t="s">
        <v>32</v>
      </c>
      <c r="B16" s="505" t="s">
        <v>33</v>
      </c>
      <c r="C16" s="506">
        <v>588</v>
      </c>
      <c r="D16" s="507">
        <v>700</v>
      </c>
      <c r="E16" s="377">
        <f t="shared" si="0"/>
        <v>0.19</v>
      </c>
      <c r="F16" s="277"/>
    </row>
    <row r="17" customFormat="1" ht="32.1" customHeight="1" spans="1:6">
      <c r="A17" s="504" t="s">
        <v>34</v>
      </c>
      <c r="B17" s="505" t="s">
        <v>35</v>
      </c>
      <c r="C17" s="506">
        <v>2000</v>
      </c>
      <c r="D17" s="507">
        <v>2500</v>
      </c>
      <c r="E17" s="377">
        <f t="shared" si="0"/>
        <v>0.25</v>
      </c>
      <c r="F17" s="277"/>
    </row>
    <row r="18" customFormat="1" ht="32.1" customHeight="1" spans="1:6">
      <c r="A18" s="504" t="s">
        <v>36</v>
      </c>
      <c r="B18" s="505" t="s">
        <v>37</v>
      </c>
      <c r="C18" s="506">
        <v>17</v>
      </c>
      <c r="D18" s="507">
        <v>255</v>
      </c>
      <c r="E18" s="377">
        <f t="shared" si="0"/>
        <v>14</v>
      </c>
      <c r="F18" s="277"/>
    </row>
    <row r="19" customFormat="1" ht="32.1" customHeight="1" spans="1:6">
      <c r="A19" s="556" t="s">
        <v>131</v>
      </c>
      <c r="B19" s="505" t="s">
        <v>39</v>
      </c>
      <c r="C19" s="506"/>
      <c r="D19" s="507">
        <v>0</v>
      </c>
      <c r="E19" s="377" t="str">
        <f t="shared" si="0"/>
        <v/>
      </c>
      <c r="F19" s="277"/>
    </row>
    <row r="20" ht="32.1" customHeight="1" spans="1:6">
      <c r="A20" s="357" t="s">
        <v>40</v>
      </c>
      <c r="B20" s="502" t="s">
        <v>41</v>
      </c>
      <c r="C20" s="112">
        <f>SUM(C21:C28)</f>
        <v>16950</v>
      </c>
      <c r="D20" s="112">
        <f>SUM(D21:D28)</f>
        <v>14400</v>
      </c>
      <c r="E20" s="377">
        <f t="shared" si="0"/>
        <v>-0.15</v>
      </c>
      <c r="F20" s="277"/>
    </row>
    <row r="21" ht="32.1" customHeight="1" spans="1:6">
      <c r="A21" s="508" t="s">
        <v>42</v>
      </c>
      <c r="B21" s="503" t="s">
        <v>43</v>
      </c>
      <c r="C21" s="116">
        <v>800</v>
      </c>
      <c r="D21" s="363">
        <v>1063</v>
      </c>
      <c r="E21" s="377">
        <f t="shared" si="0"/>
        <v>0.329</v>
      </c>
      <c r="F21" s="277"/>
    </row>
    <row r="22" ht="32.1" customHeight="1" spans="1:6">
      <c r="A22" s="360" t="s">
        <v>44</v>
      </c>
      <c r="B22" s="509" t="s">
        <v>45</v>
      </c>
      <c r="C22" s="116">
        <v>1300</v>
      </c>
      <c r="D22" s="363">
        <v>2782</v>
      </c>
      <c r="E22" s="377">
        <f t="shared" si="0"/>
        <v>1.14</v>
      </c>
      <c r="F22" s="277"/>
    </row>
    <row r="23" ht="32.1" customHeight="1" spans="1:6">
      <c r="A23" s="360" t="s">
        <v>46</v>
      </c>
      <c r="B23" s="503" t="s">
        <v>47</v>
      </c>
      <c r="C23" s="116">
        <v>3500</v>
      </c>
      <c r="D23" s="363">
        <v>5000</v>
      </c>
      <c r="E23" s="377">
        <f t="shared" si="0"/>
        <v>0.429</v>
      </c>
      <c r="F23" s="277"/>
    </row>
    <row r="24" ht="32.1" customHeight="1" spans="1:6">
      <c r="A24" s="360" t="s">
        <v>48</v>
      </c>
      <c r="B24" s="503" t="s">
        <v>49</v>
      </c>
      <c r="C24" s="116">
        <v>0</v>
      </c>
      <c r="D24" s="363"/>
      <c r="E24" s="381"/>
      <c r="F24" s="277"/>
    </row>
    <row r="25" ht="32.1" customHeight="1" spans="1:6">
      <c r="A25" s="360" t="s">
        <v>50</v>
      </c>
      <c r="B25" s="503" t="s">
        <v>51</v>
      </c>
      <c r="C25" s="116">
        <v>7990</v>
      </c>
      <c r="D25" s="363">
        <v>2477</v>
      </c>
      <c r="E25" s="377">
        <f>IF(C25&gt;0,D25/C25-1,IF(C25&lt;0,-(D25/C25-1),""))</f>
        <v>-0.69</v>
      </c>
      <c r="F25" s="277"/>
    </row>
    <row r="26" customFormat="1" ht="32.1" customHeight="1" spans="1:6">
      <c r="A26" s="504" t="s">
        <v>52</v>
      </c>
      <c r="B26" s="505" t="s">
        <v>53</v>
      </c>
      <c r="C26" s="506">
        <v>3250</v>
      </c>
      <c r="D26" s="507">
        <v>2728</v>
      </c>
      <c r="E26" s="377">
        <f>IF(C26&gt;0,D26/C26-1,IF(C26&lt;0,-(D26/C26-1),""))</f>
        <v>-0.161</v>
      </c>
      <c r="F26" s="277"/>
    </row>
    <row r="27" ht="32.1" customHeight="1" spans="1:6">
      <c r="A27" s="360" t="s">
        <v>54</v>
      </c>
      <c r="B27" s="503" t="s">
        <v>55</v>
      </c>
      <c r="C27" s="116">
        <v>110</v>
      </c>
      <c r="D27" s="363"/>
      <c r="E27" s="377">
        <f>IF(C27&gt;0,D27/C27-1,IF(C27&lt;0,-(D27/C27-1),""))</f>
        <v>-1</v>
      </c>
      <c r="F27" s="277"/>
    </row>
    <row r="28" ht="32.1" customHeight="1" spans="1:6">
      <c r="A28" s="360" t="s">
        <v>56</v>
      </c>
      <c r="B28" s="503" t="s">
        <v>57</v>
      </c>
      <c r="C28" s="116"/>
      <c r="D28" s="363">
        <v>350</v>
      </c>
      <c r="E28" s="377" t="str">
        <f>IF(C28&gt;0,D28/C28-1,IF(C28&lt;0,-(D28/C28-1),""))</f>
        <v/>
      </c>
      <c r="F28" s="277"/>
    </row>
    <row r="29" ht="32.1" customHeight="1" spans="1:6">
      <c r="A29" s="360"/>
      <c r="B29" s="503"/>
      <c r="C29" s="116"/>
      <c r="D29" s="363"/>
      <c r="E29" s="381"/>
      <c r="F29" s="277"/>
    </row>
    <row r="30" s="346" customFormat="1" ht="32.1" customHeight="1" spans="1:6">
      <c r="A30" s="510"/>
      <c r="B30" s="511" t="s">
        <v>132</v>
      </c>
      <c r="C30" s="112">
        <f>C4+C20</f>
        <v>30730</v>
      </c>
      <c r="D30" s="112">
        <f>D4+D20</f>
        <v>32000</v>
      </c>
      <c r="E30" s="377">
        <f t="shared" ref="E30:E37" si="1">IF(C30&gt;0,D30/C30-1,IF(C30&lt;0,-(D30/C30-1),""))</f>
        <v>0.041</v>
      </c>
      <c r="F30" s="277"/>
    </row>
    <row r="31" ht="32.1" customHeight="1" spans="1:6">
      <c r="A31" s="357">
        <v>105</v>
      </c>
      <c r="B31" s="512" t="s">
        <v>59</v>
      </c>
      <c r="C31" s="116">
        <v>6000</v>
      </c>
      <c r="D31" s="513">
        <v>10700</v>
      </c>
      <c r="E31" s="377">
        <f t="shared" si="1"/>
        <v>0.783</v>
      </c>
      <c r="F31" s="277"/>
    </row>
    <row r="32" ht="32.1" customHeight="1" spans="1:6">
      <c r="A32" s="514">
        <v>110</v>
      </c>
      <c r="B32" s="515" t="s">
        <v>60</v>
      </c>
      <c r="C32" s="112">
        <f>SUM(C33:C39)</f>
        <v>243955</v>
      </c>
      <c r="D32" s="112">
        <f>SUM(D33:D39)</f>
        <v>267300</v>
      </c>
      <c r="E32" s="377">
        <f t="shared" si="1"/>
        <v>0.096</v>
      </c>
      <c r="F32" s="277"/>
    </row>
    <row r="33" ht="32.1" customHeight="1" spans="1:6">
      <c r="A33" s="388">
        <v>11001</v>
      </c>
      <c r="B33" s="332" t="s">
        <v>61</v>
      </c>
      <c r="C33" s="116">
        <v>3883</v>
      </c>
      <c r="D33" s="363">
        <v>2939</v>
      </c>
      <c r="E33" s="377">
        <f t="shared" si="1"/>
        <v>-0.243</v>
      </c>
      <c r="F33" s="277"/>
    </row>
    <row r="34" ht="32.1" customHeight="1" spans="1:6">
      <c r="A34" s="388"/>
      <c r="B34" s="332" t="s">
        <v>62</v>
      </c>
      <c r="C34" s="116">
        <v>225577</v>
      </c>
      <c r="D34" s="363">
        <v>146592</v>
      </c>
      <c r="E34" s="377">
        <f t="shared" si="1"/>
        <v>-0.35</v>
      </c>
      <c r="F34" s="277"/>
    </row>
    <row r="35" ht="32.1" customHeight="1" spans="1:6">
      <c r="A35" s="388">
        <v>11006</v>
      </c>
      <c r="B35" s="332" t="s">
        <v>133</v>
      </c>
      <c r="C35" s="116">
        <v>1735</v>
      </c>
      <c r="D35" s="363"/>
      <c r="E35" s="377">
        <f t="shared" si="1"/>
        <v>-1</v>
      </c>
      <c r="F35" s="277"/>
    </row>
    <row r="36" ht="32.1" customHeight="1" spans="1:6">
      <c r="A36" s="388">
        <v>11008</v>
      </c>
      <c r="B36" s="332" t="s">
        <v>63</v>
      </c>
      <c r="C36" s="116">
        <v>9884</v>
      </c>
      <c r="D36" s="363">
        <v>97669</v>
      </c>
      <c r="E36" s="377">
        <f t="shared" si="1"/>
        <v>8.882</v>
      </c>
      <c r="F36" s="277"/>
    </row>
    <row r="37" ht="32.1" customHeight="1" spans="1:6">
      <c r="A37" s="388">
        <v>11009</v>
      </c>
      <c r="B37" s="332" t="s">
        <v>64</v>
      </c>
      <c r="C37" s="116">
        <v>2000</v>
      </c>
      <c r="D37" s="363">
        <v>19500</v>
      </c>
      <c r="E37" s="377">
        <f t="shared" si="1"/>
        <v>8.75</v>
      </c>
      <c r="F37" s="277"/>
    </row>
    <row r="38" s="496" customFormat="1" ht="32.1" customHeight="1" spans="1:6">
      <c r="A38" s="516">
        <v>11013</v>
      </c>
      <c r="B38" s="517" t="s">
        <v>65</v>
      </c>
      <c r="C38" s="506">
        <v>0</v>
      </c>
      <c r="D38" s="507"/>
      <c r="E38" s="518"/>
      <c r="F38" s="277"/>
    </row>
    <row r="39" s="497" customFormat="1" ht="32.1" customHeight="1" spans="1:6">
      <c r="A39" s="388">
        <v>11015</v>
      </c>
      <c r="B39" s="336" t="s">
        <v>66</v>
      </c>
      <c r="C39" s="116">
        <v>876</v>
      </c>
      <c r="D39" s="363">
        <v>600</v>
      </c>
      <c r="E39" s="377">
        <f>IF(C39&gt;0,D39/C39-1,IF(C39&lt;0,-(D39/C39-1),""))</f>
        <v>-0.315</v>
      </c>
      <c r="F39" s="277"/>
    </row>
    <row r="40" ht="32.1" customHeight="1" spans="1:6">
      <c r="A40" s="519"/>
      <c r="B40" s="520" t="s">
        <v>67</v>
      </c>
      <c r="C40" s="112">
        <f>C30+C31+C32</f>
        <v>280685</v>
      </c>
      <c r="D40" s="112">
        <f>D30+D31+D32</f>
        <v>310000</v>
      </c>
      <c r="E40" s="377">
        <f>IF(C40&gt;0,D40/C40-1,IF(C40&lt;0,-(D40/C40-1),""))</f>
        <v>0.104</v>
      </c>
      <c r="F40" s="277"/>
    </row>
    <row r="41" spans="4:4">
      <c r="D41" s="521"/>
    </row>
    <row r="42" spans="4:4">
      <c r="D42" s="521"/>
    </row>
    <row r="43" spans="4:4">
      <c r="D43" s="521"/>
    </row>
    <row r="44" spans="4:4">
      <c r="D44" s="521"/>
    </row>
  </sheetData>
  <autoFilter ref="A3:F40"/>
  <mergeCells count="1">
    <mergeCell ref="B1:E1"/>
  </mergeCells>
  <conditionalFormatting sqref="E2">
    <cfRule type="cellIs" dxfId="11" priority="33" stopIfTrue="1" operator="lessThanOrEqual">
      <formula>-1</formula>
    </cfRule>
  </conditionalFormatting>
  <conditionalFormatting sqref="F4:F58">
    <cfRule type="cellIs" dxfId="12" priority="23" stopIfTrue="1" operator="lessThan">
      <formula>0</formula>
    </cfRule>
  </conditionalFormatting>
  <conditionalFormatting sqref="D20 D4 B40:C58 D40:D44 A4:C29 A31:B31 C36:C39 D32 A32:C35 A36:B44">
    <cfRule type="expression" dxfId="13" priority="39" stopIfTrue="1">
      <formula>"len($A:$A)=3"</formula>
    </cfRule>
  </conditionalFormatting>
  <conditionalFormatting sqref="C31 B38:B39">
    <cfRule type="expression" dxfId="14" priority="1" stopIfTrue="1">
      <formula>"len($A:$A)=3"</formula>
    </cfRule>
    <cfRule type="expression" dxfId="15"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G10" sqref="G10"/>
    </sheetView>
  </sheetViews>
  <sheetFormatPr defaultColWidth="10" defaultRowHeight="13.5" outlineLevelCol="2"/>
  <cols>
    <col min="1" max="1" width="59.375" style="48" customWidth="1"/>
    <col min="2" max="3" width="25.625" style="48" customWidth="1"/>
    <col min="4" max="4" width="9.75" style="48" customWidth="1"/>
    <col min="5" max="16384" width="10" style="48"/>
  </cols>
  <sheetData>
    <row r="1" ht="24" customHeight="1"/>
    <row r="2" ht="14.25" customHeight="1" spans="1:1">
      <c r="A2" s="80"/>
    </row>
    <row r="3" ht="28.7" customHeight="1" spans="1:3">
      <c r="A3" s="76" t="s">
        <v>3208</v>
      </c>
      <c r="B3" s="76"/>
      <c r="C3" s="76"/>
    </row>
    <row r="4" s="46" customFormat="1" ht="24.95" customHeight="1" spans="1:3">
      <c r="A4" s="81"/>
      <c r="B4" s="81"/>
      <c r="C4" s="67" t="s">
        <v>2</v>
      </c>
    </row>
    <row r="5" s="46" customFormat="1" ht="32.1" customHeight="1" spans="1:3">
      <c r="A5" s="53" t="s">
        <v>3185</v>
      </c>
      <c r="B5" s="53" t="s">
        <v>3125</v>
      </c>
      <c r="C5" s="53" t="s">
        <v>3186</v>
      </c>
    </row>
    <row r="6" s="46" customFormat="1" ht="32.1" customHeight="1" spans="1:3">
      <c r="A6" s="82" t="s">
        <v>3200</v>
      </c>
      <c r="B6" s="83"/>
      <c r="C6" s="83">
        <v>33110</v>
      </c>
    </row>
    <row r="7" s="46" customFormat="1" ht="32.1" customHeight="1" spans="1:3">
      <c r="A7" s="82" t="s">
        <v>3201</v>
      </c>
      <c r="B7" s="83"/>
      <c r="C7" s="83">
        <v>124474</v>
      </c>
    </row>
    <row r="8" s="46" customFormat="1" ht="32.1" customHeight="1" spans="1:3">
      <c r="A8" s="82" t="s">
        <v>3202</v>
      </c>
      <c r="B8" s="83"/>
      <c r="C8" s="83">
        <v>91310</v>
      </c>
    </row>
    <row r="9" s="46" customFormat="1" ht="32.1" customHeight="1" spans="1:3">
      <c r="A9" s="82" t="s">
        <v>3203</v>
      </c>
      <c r="B9" s="83">
        <v>2310</v>
      </c>
      <c r="C9" s="83">
        <v>2310</v>
      </c>
    </row>
    <row r="10" s="46" customFormat="1" ht="32.1" customHeight="1" spans="1:3">
      <c r="A10" s="82" t="s">
        <v>3204</v>
      </c>
      <c r="B10" s="83">
        <v>33110</v>
      </c>
      <c r="C10" s="83">
        <v>12110</v>
      </c>
    </row>
    <row r="11" s="46" customFormat="1" ht="32.1" customHeight="1" spans="1:3">
      <c r="A11" s="82" t="s">
        <v>3205</v>
      </c>
      <c r="B11" s="83">
        <v>50000</v>
      </c>
      <c r="C11" s="83"/>
    </row>
    <row r="12" s="46" customFormat="1" ht="32.1" customHeight="1" spans="1:3">
      <c r="A12" s="82" t="s">
        <v>3206</v>
      </c>
      <c r="B12" s="83">
        <v>171174</v>
      </c>
      <c r="C12" s="83"/>
    </row>
    <row r="13" s="47" customFormat="1" ht="65.1" customHeight="1" spans="1:3">
      <c r="A13" s="64" t="s">
        <v>3209</v>
      </c>
      <c r="B13" s="64"/>
      <c r="C13" s="64"/>
    </row>
    <row r="14" ht="30.95" customHeight="1" spans="1:3">
      <c r="A14" s="84"/>
      <c r="B14" s="84"/>
      <c r="C14" s="8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topLeftCell="A13" workbookViewId="0">
      <selection activeCell="C21" sqref="C21"/>
    </sheetView>
  </sheetViews>
  <sheetFormatPr defaultColWidth="10" defaultRowHeight="13.5" outlineLevelCol="3"/>
  <cols>
    <col min="1" max="1" width="36" style="48" customWidth="1"/>
    <col min="2" max="4" width="15.625" style="48" customWidth="1"/>
    <col min="5" max="5" width="9.75" style="48" customWidth="1"/>
    <col min="6" max="16384" width="10" style="48"/>
  </cols>
  <sheetData>
    <row r="1" ht="21.95" customHeight="1"/>
    <row r="2" ht="14.25" customHeight="1" spans="1:1">
      <c r="A2" s="75"/>
    </row>
    <row r="3" ht="63" customHeight="1" spans="1:4">
      <c r="A3" s="76" t="s">
        <v>3210</v>
      </c>
      <c r="B3" s="76"/>
      <c r="C3" s="76"/>
      <c r="D3" s="76"/>
    </row>
    <row r="4" s="46" customFormat="1" ht="30" customHeight="1" spans="4:4">
      <c r="D4" s="67" t="s">
        <v>2</v>
      </c>
    </row>
    <row r="5" s="46" customFormat="1" ht="24.95" customHeight="1" spans="1:4">
      <c r="A5" s="53" t="s">
        <v>3185</v>
      </c>
      <c r="B5" s="53" t="s">
        <v>3211</v>
      </c>
      <c r="C5" s="53" t="s">
        <v>3212</v>
      </c>
      <c r="D5" s="53" t="s">
        <v>3213</v>
      </c>
    </row>
    <row r="6" s="46" customFormat="1" ht="24.95" customHeight="1" spans="1:4">
      <c r="A6" s="77" t="s">
        <v>3214</v>
      </c>
      <c r="B6" s="55" t="s">
        <v>3215</v>
      </c>
      <c r="C6" s="69">
        <f>C7+C9</f>
        <v>8310</v>
      </c>
      <c r="D6" s="69">
        <f>D7+D9</f>
        <v>8310</v>
      </c>
    </row>
    <row r="7" s="46" customFormat="1" ht="24.95" customHeight="1" spans="1:4">
      <c r="A7" s="78" t="s">
        <v>3216</v>
      </c>
      <c r="B7" s="55" t="s">
        <v>3176</v>
      </c>
      <c r="C7" s="69">
        <v>6000</v>
      </c>
      <c r="D7" s="69">
        <v>6000</v>
      </c>
    </row>
    <row r="8" s="46" customFormat="1" ht="24.95" customHeight="1" spans="1:4">
      <c r="A8" s="78" t="s">
        <v>3217</v>
      </c>
      <c r="B8" s="55" t="s">
        <v>3177</v>
      </c>
      <c r="C8" s="69">
        <v>6000</v>
      </c>
      <c r="D8" s="69">
        <v>6000</v>
      </c>
    </row>
    <row r="9" s="46" customFormat="1" ht="24.95" customHeight="1" spans="1:4">
      <c r="A9" s="78" t="s">
        <v>3218</v>
      </c>
      <c r="B9" s="55" t="s">
        <v>3219</v>
      </c>
      <c r="C9" s="69">
        <v>2310</v>
      </c>
      <c r="D9" s="69">
        <v>2310</v>
      </c>
    </row>
    <row r="10" s="46" customFormat="1" ht="24.95" customHeight="1" spans="1:4">
      <c r="A10" s="78" t="s">
        <v>3217</v>
      </c>
      <c r="B10" s="55" t="s">
        <v>3179</v>
      </c>
      <c r="C10" s="69">
        <v>2310</v>
      </c>
      <c r="D10" s="69">
        <v>2310</v>
      </c>
    </row>
    <row r="11" s="46" customFormat="1" ht="24.95" customHeight="1" spans="1:4">
      <c r="A11" s="77" t="s">
        <v>3220</v>
      </c>
      <c r="B11" s="55" t="s">
        <v>3221</v>
      </c>
      <c r="C11" s="69">
        <f>C12+C13</f>
        <v>8320</v>
      </c>
      <c r="D11" s="69">
        <f>D12+D13</f>
        <v>8320</v>
      </c>
    </row>
    <row r="12" s="46" customFormat="1" ht="24.95" customHeight="1" spans="1:4">
      <c r="A12" s="78" t="s">
        <v>3216</v>
      </c>
      <c r="B12" s="55" t="s">
        <v>3222</v>
      </c>
      <c r="C12" s="69">
        <v>6010</v>
      </c>
      <c r="D12" s="69">
        <v>6010</v>
      </c>
    </row>
    <row r="13" s="46" customFormat="1" ht="24.95" customHeight="1" spans="1:4">
      <c r="A13" s="78" t="s">
        <v>3218</v>
      </c>
      <c r="B13" s="55" t="s">
        <v>3223</v>
      </c>
      <c r="C13" s="69">
        <v>2310</v>
      </c>
      <c r="D13" s="69">
        <v>2310</v>
      </c>
    </row>
    <row r="14" s="46" customFormat="1" ht="24.95" customHeight="1" spans="1:4">
      <c r="A14" s="77" t="s">
        <v>3224</v>
      </c>
      <c r="B14" s="55" t="s">
        <v>3225</v>
      </c>
      <c r="C14" s="69">
        <f>C15+C16</f>
        <v>2904.5</v>
      </c>
      <c r="D14" s="69">
        <f>D15+D16</f>
        <v>2904.5</v>
      </c>
    </row>
    <row r="15" s="46" customFormat="1" ht="24.95" customHeight="1" spans="1:4">
      <c r="A15" s="78" t="s">
        <v>3216</v>
      </c>
      <c r="B15" s="55" t="s">
        <v>3226</v>
      </c>
      <c r="C15" s="69">
        <v>1832.29</v>
      </c>
      <c r="D15" s="69">
        <v>1832.29</v>
      </c>
    </row>
    <row r="16" s="46" customFormat="1" ht="24.95" customHeight="1" spans="1:4">
      <c r="A16" s="78" t="s">
        <v>3218</v>
      </c>
      <c r="B16" s="55" t="s">
        <v>3227</v>
      </c>
      <c r="C16" s="69">
        <v>1072.21</v>
      </c>
      <c r="D16" s="69">
        <v>1072.21</v>
      </c>
    </row>
    <row r="17" s="46" customFormat="1" ht="24.95" customHeight="1" spans="1:4">
      <c r="A17" s="77" t="s">
        <v>3228</v>
      </c>
      <c r="B17" s="55" t="s">
        <v>3229</v>
      </c>
      <c r="C17" s="69">
        <f>C18+C21</f>
        <v>12214</v>
      </c>
      <c r="D17" s="69">
        <f>D18+D21</f>
        <v>12214</v>
      </c>
    </row>
    <row r="18" s="46" customFormat="1" ht="24.95" customHeight="1" spans="1:4">
      <c r="A18" s="78" t="s">
        <v>3216</v>
      </c>
      <c r="B18" s="55" t="s">
        <v>3230</v>
      </c>
      <c r="C18" s="69">
        <v>11714</v>
      </c>
      <c r="D18" s="69">
        <v>11714</v>
      </c>
    </row>
    <row r="19" s="46" customFormat="1" ht="24.95" customHeight="1" spans="1:4">
      <c r="A19" s="78" t="s">
        <v>3231</v>
      </c>
      <c r="B19" s="55"/>
      <c r="C19" s="69">
        <v>10700</v>
      </c>
      <c r="D19" s="69">
        <v>10700</v>
      </c>
    </row>
    <row r="20" s="46" customFormat="1" ht="24.95" customHeight="1" spans="1:4">
      <c r="A20" s="78" t="s">
        <v>3232</v>
      </c>
      <c r="B20" s="55" t="s">
        <v>3233</v>
      </c>
      <c r="C20" s="69">
        <v>1014</v>
      </c>
      <c r="D20" s="69">
        <v>1014</v>
      </c>
    </row>
    <row r="21" s="46" customFormat="1" ht="24.95" customHeight="1" spans="1:4">
      <c r="A21" s="78" t="s">
        <v>3218</v>
      </c>
      <c r="B21" s="55" t="s">
        <v>3234</v>
      </c>
      <c r="C21" s="69">
        <v>500</v>
      </c>
      <c r="D21" s="69">
        <v>500</v>
      </c>
    </row>
    <row r="22" s="46" customFormat="1" ht="24.95" customHeight="1" spans="1:4">
      <c r="A22" s="78" t="s">
        <v>3231</v>
      </c>
      <c r="B22" s="55"/>
      <c r="C22" s="69"/>
      <c r="D22" s="69"/>
    </row>
    <row r="23" s="46" customFormat="1" ht="24.95" customHeight="1" spans="1:4">
      <c r="A23" s="78" t="s">
        <v>3235</v>
      </c>
      <c r="B23" s="55" t="s">
        <v>3236</v>
      </c>
      <c r="C23" s="69">
        <v>500</v>
      </c>
      <c r="D23" s="69">
        <v>500</v>
      </c>
    </row>
    <row r="24" s="46" customFormat="1" ht="24.95" customHeight="1" spans="1:4">
      <c r="A24" s="77" t="s">
        <v>3237</v>
      </c>
      <c r="B24" s="55" t="s">
        <v>3238</v>
      </c>
      <c r="C24" s="69">
        <f>C25+C26</f>
        <v>5971.65</v>
      </c>
      <c r="D24" s="69">
        <f>D25+D26</f>
        <v>5971.65</v>
      </c>
    </row>
    <row r="25" s="46" customFormat="1" ht="24.95" customHeight="1" spans="1:4">
      <c r="A25" s="78" t="s">
        <v>3216</v>
      </c>
      <c r="B25" s="55" t="s">
        <v>3239</v>
      </c>
      <c r="C25" s="69">
        <v>1825.87</v>
      </c>
      <c r="D25" s="69">
        <v>1825.87</v>
      </c>
    </row>
    <row r="26" s="46" customFormat="1" ht="24.95" customHeight="1" spans="1:4">
      <c r="A26" s="78" t="s">
        <v>3218</v>
      </c>
      <c r="B26" s="55" t="s">
        <v>3240</v>
      </c>
      <c r="C26" s="69">
        <v>4145.78</v>
      </c>
      <c r="D26" s="69">
        <v>4145.78</v>
      </c>
    </row>
    <row r="27" s="47" customFormat="1" ht="69.95" customHeight="1" spans="1:4">
      <c r="A27" s="79" t="s">
        <v>3241</v>
      </c>
      <c r="B27" s="79"/>
      <c r="C27" s="79"/>
      <c r="D27" s="79"/>
    </row>
    <row r="28" ht="24.95" customHeight="1" spans="1:4">
      <c r="A28" s="80"/>
      <c r="B28" s="80"/>
      <c r="C28" s="80"/>
      <c r="D28" s="80"/>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C19" sqref="C19"/>
    </sheetView>
  </sheetViews>
  <sheetFormatPr defaultColWidth="8.875" defaultRowHeight="13.5" outlineLevelCol="5"/>
  <cols>
    <col min="1" max="1" width="8.875" style="48"/>
    <col min="2" max="2" width="49.375" style="48" customWidth="1"/>
    <col min="3" max="6" width="20.625" style="48" customWidth="1"/>
    <col min="7" max="16384" width="8.875" style="48"/>
  </cols>
  <sheetData>
    <row r="1" spans="1:1">
      <c r="A1" s="65"/>
    </row>
    <row r="2" ht="45" customHeight="1" spans="1:6">
      <c r="A2" s="49" t="s">
        <v>3242</v>
      </c>
      <c r="B2" s="49"/>
      <c r="C2" s="49"/>
      <c r="D2" s="49"/>
      <c r="E2" s="49"/>
      <c r="F2" s="49"/>
    </row>
    <row r="3" s="46" customFormat="1" ht="18" customHeight="1" spans="2:6">
      <c r="B3" s="66" t="s">
        <v>2</v>
      </c>
      <c r="C3" s="67"/>
      <c r="D3" s="67"/>
      <c r="E3" s="67"/>
      <c r="F3" s="67"/>
    </row>
    <row r="4" s="46" customFormat="1" ht="30" customHeight="1" spans="1:6">
      <c r="A4" s="52" t="s">
        <v>4</v>
      </c>
      <c r="B4" s="52"/>
      <c r="C4" s="53" t="s">
        <v>3174</v>
      </c>
      <c r="D4" s="53" t="s">
        <v>3212</v>
      </c>
      <c r="E4" s="53" t="s">
        <v>3213</v>
      </c>
      <c r="F4" s="53" t="s">
        <v>3243</v>
      </c>
    </row>
    <row r="5" s="46" customFormat="1" ht="30" customHeight="1" spans="1:6">
      <c r="A5" s="68" t="s">
        <v>3244</v>
      </c>
      <c r="B5" s="68"/>
      <c r="C5" s="55" t="s">
        <v>3175</v>
      </c>
      <c r="D5" s="69">
        <f>D6+D7</f>
        <v>196174</v>
      </c>
      <c r="E5" s="69">
        <f>E6+E7</f>
        <v>196174</v>
      </c>
      <c r="F5" s="70"/>
    </row>
    <row r="6" s="46" customFormat="1" ht="30" customHeight="1" spans="1:6">
      <c r="A6" s="71" t="s">
        <v>3245</v>
      </c>
      <c r="B6" s="71"/>
      <c r="C6" s="55" t="s">
        <v>3176</v>
      </c>
      <c r="D6" s="69">
        <v>71700</v>
      </c>
      <c r="E6" s="69">
        <v>71700</v>
      </c>
      <c r="F6" s="70"/>
    </row>
    <row r="7" s="46" customFormat="1" ht="30" customHeight="1" spans="1:6">
      <c r="A7" s="71" t="s">
        <v>3246</v>
      </c>
      <c r="B7" s="71"/>
      <c r="C7" s="55" t="s">
        <v>3177</v>
      </c>
      <c r="D7" s="69">
        <v>124474</v>
      </c>
      <c r="E7" s="69">
        <v>124474</v>
      </c>
      <c r="F7" s="70"/>
    </row>
    <row r="8" s="46" customFormat="1" ht="30" customHeight="1" spans="1:6">
      <c r="A8" s="72" t="s">
        <v>3247</v>
      </c>
      <c r="B8" s="72"/>
      <c r="C8" s="55" t="s">
        <v>3178</v>
      </c>
      <c r="D8" s="69">
        <v>50000</v>
      </c>
      <c r="E8" s="69">
        <v>50000</v>
      </c>
      <c r="F8" s="70"/>
    </row>
    <row r="9" s="46" customFormat="1" ht="30" customHeight="1" spans="1:6">
      <c r="A9" s="71" t="s">
        <v>3245</v>
      </c>
      <c r="B9" s="71"/>
      <c r="C9" s="55" t="s">
        <v>3179</v>
      </c>
      <c r="D9" s="69"/>
      <c r="E9" s="69"/>
      <c r="F9" s="70"/>
    </row>
    <row r="10" s="46" customFormat="1" ht="30" customHeight="1" spans="1:6">
      <c r="A10" s="71" t="s">
        <v>3246</v>
      </c>
      <c r="B10" s="71"/>
      <c r="C10" s="55" t="s">
        <v>3180</v>
      </c>
      <c r="D10" s="69">
        <v>50000</v>
      </c>
      <c r="E10" s="69">
        <v>50000</v>
      </c>
      <c r="F10" s="70"/>
    </row>
    <row r="11" s="47" customFormat="1" ht="41.1" customHeight="1" spans="1:6">
      <c r="A11" s="64" t="s">
        <v>3248</v>
      </c>
      <c r="B11" s="64"/>
      <c r="C11" s="64"/>
      <c r="D11" s="64"/>
      <c r="E11" s="64"/>
      <c r="F11" s="64"/>
    </row>
    <row r="14" ht="19.5" spans="1:1">
      <c r="A14" s="73"/>
    </row>
    <row r="15" ht="18.95" customHeight="1" spans="1:1">
      <c r="A15" s="74"/>
    </row>
    <row r="16" ht="29.1" customHeight="1"/>
    <row r="17" ht="29.1" customHeight="1"/>
    <row r="18" ht="29.1" customHeight="1"/>
    <row r="19" ht="29.1" customHeight="1"/>
    <row r="20" ht="30" customHeight="1" spans="1:1">
      <c r="A20" s="74"/>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8"/>
  <sheetViews>
    <sheetView workbookViewId="0">
      <selection activeCell="A8" sqref="A8:F8"/>
    </sheetView>
  </sheetViews>
  <sheetFormatPr defaultColWidth="8.875" defaultRowHeight="13.5" outlineLevelRow="7" outlineLevelCol="5"/>
  <cols>
    <col min="1" max="1" width="8.875" style="48"/>
    <col min="2" max="6" width="24.25" style="48" customWidth="1"/>
    <col min="7" max="16384" width="8.875" style="48"/>
  </cols>
  <sheetData>
    <row r="1" ht="24" customHeight="1"/>
    <row r="2" ht="27" spans="1:6">
      <c r="A2" s="49" t="s">
        <v>3249</v>
      </c>
      <c r="B2" s="50"/>
      <c r="C2" s="50"/>
      <c r="D2" s="50"/>
      <c r="E2" s="50"/>
      <c r="F2" s="50"/>
    </row>
    <row r="3" ht="23.1" customHeight="1" spans="1:6">
      <c r="A3" s="51" t="s">
        <v>2</v>
      </c>
      <c r="B3" s="51"/>
      <c r="C3" s="51"/>
      <c r="D3" s="51"/>
      <c r="E3" s="51"/>
      <c r="F3" s="51"/>
    </row>
    <row r="4" s="46" customFormat="1" ht="30" customHeight="1" spans="1:6">
      <c r="A4" s="52" t="s">
        <v>3250</v>
      </c>
      <c r="B4" s="53" t="s">
        <v>3128</v>
      </c>
      <c r="C4" s="53" t="s">
        <v>3251</v>
      </c>
      <c r="D4" s="53" t="s">
        <v>3252</v>
      </c>
      <c r="E4" s="53" t="s">
        <v>3253</v>
      </c>
      <c r="F4" s="53" t="s">
        <v>3254</v>
      </c>
    </row>
    <row r="5" s="46" customFormat="1" ht="45" customHeight="1" spans="1:6">
      <c r="A5" s="54">
        <v>1</v>
      </c>
      <c r="B5" s="55" t="s">
        <v>3255</v>
      </c>
      <c r="C5" s="56" t="s">
        <v>3256</v>
      </c>
      <c r="D5" s="57" t="s">
        <v>3257</v>
      </c>
      <c r="E5" s="58" t="s">
        <v>3258</v>
      </c>
      <c r="F5" s="59">
        <v>50000</v>
      </c>
    </row>
    <row r="6" s="46" customFormat="1" ht="45" customHeight="1" spans="1:6">
      <c r="A6" s="60"/>
      <c r="B6" s="55"/>
      <c r="C6" s="56"/>
      <c r="D6" s="57"/>
      <c r="E6" s="61"/>
      <c r="F6" s="59"/>
    </row>
    <row r="7" s="46" customFormat="1" ht="45" customHeight="1" spans="1:6">
      <c r="A7" s="62"/>
      <c r="B7" s="55"/>
      <c r="C7" s="56"/>
      <c r="D7" s="57"/>
      <c r="E7" s="63"/>
      <c r="F7" s="59"/>
    </row>
    <row r="8" s="47" customFormat="1" ht="33" customHeight="1" spans="1:6">
      <c r="A8" s="64" t="s">
        <v>3259</v>
      </c>
      <c r="B8" s="64"/>
      <c r="C8" s="64"/>
      <c r="D8" s="64"/>
      <c r="E8" s="64"/>
      <c r="F8" s="64"/>
    </row>
  </sheetData>
  <mergeCells count="9">
    <mergeCell ref="A2:F2"/>
    <mergeCell ref="A3:F3"/>
    <mergeCell ref="A8:F8"/>
    <mergeCell ref="A5:A7"/>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J84"/>
  <sheetViews>
    <sheetView topLeftCell="A15" workbookViewId="0">
      <selection activeCell="C19" sqref="C19:C27"/>
    </sheetView>
  </sheetViews>
  <sheetFormatPr defaultColWidth="8" defaultRowHeight="12"/>
  <cols>
    <col min="1" max="1" width="25.375" style="10"/>
    <col min="2" max="2" width="23.75" style="10" customWidth="1"/>
    <col min="3" max="5" width="20.625" style="10" customWidth="1"/>
    <col min="6" max="6" width="14.375" style="10" customWidth="1"/>
    <col min="7" max="7" width="20.625" style="10" customWidth="1"/>
    <col min="8" max="9" width="13.375" style="10" customWidth="1"/>
    <col min="10" max="10" width="15.5" style="10" customWidth="1"/>
    <col min="11" max="16384" width="8" style="10"/>
  </cols>
  <sheetData>
    <row r="2" ht="39" customHeight="1" spans="1:10">
      <c r="A2" s="11" t="s">
        <v>3260</v>
      </c>
      <c r="B2" s="11"/>
      <c r="C2" s="11"/>
      <c r="D2" s="11"/>
      <c r="E2" s="11"/>
      <c r="F2" s="11"/>
      <c r="G2" s="11"/>
      <c r="H2" s="11"/>
      <c r="I2" s="11"/>
      <c r="J2" s="11"/>
    </row>
    <row r="3" ht="23.1" customHeight="1" spans="1:1">
      <c r="A3" s="12"/>
    </row>
    <row r="4" s="8" customFormat="1" ht="44.25" customHeight="1" spans="1:10">
      <c r="A4" s="13" t="s">
        <v>3261</v>
      </c>
      <c r="B4" s="13" t="s">
        <v>3262</v>
      </c>
      <c r="C4" s="13" t="s">
        <v>3263</v>
      </c>
      <c r="D4" s="13" t="s">
        <v>3264</v>
      </c>
      <c r="E4" s="13" t="s">
        <v>3265</v>
      </c>
      <c r="F4" s="13" t="s">
        <v>3266</v>
      </c>
      <c r="G4" s="13" t="s">
        <v>3267</v>
      </c>
      <c r="H4" s="13" t="s">
        <v>3268</v>
      </c>
      <c r="I4" s="13" t="s">
        <v>3269</v>
      </c>
      <c r="J4" s="13" t="s">
        <v>3270</v>
      </c>
    </row>
    <row r="5" ht="18.75" spans="1:10">
      <c r="A5" s="14">
        <v>1</v>
      </c>
      <c r="B5" s="14">
        <v>2</v>
      </c>
      <c r="C5" s="14">
        <v>3</v>
      </c>
      <c r="D5" s="14">
        <v>4</v>
      </c>
      <c r="E5" s="14">
        <v>5</v>
      </c>
      <c r="F5" s="14">
        <v>6</v>
      </c>
      <c r="G5" s="14">
        <v>7</v>
      </c>
      <c r="H5" s="14">
        <v>8</v>
      </c>
      <c r="I5" s="14">
        <v>9</v>
      </c>
      <c r="J5" s="14">
        <v>10</v>
      </c>
    </row>
    <row r="6" ht="21" customHeight="1" spans="1:10">
      <c r="A6" s="15" t="s">
        <v>3257</v>
      </c>
      <c r="B6" s="15"/>
      <c r="C6" s="15"/>
      <c r="D6" s="15"/>
      <c r="E6" s="15"/>
      <c r="F6" s="16"/>
      <c r="G6" s="16"/>
      <c r="H6" s="16"/>
      <c r="I6" s="16"/>
      <c r="J6" s="20"/>
    </row>
    <row r="7" ht="36" customHeight="1" spans="1:10">
      <c r="A7" s="16" t="s">
        <v>3255</v>
      </c>
      <c r="B7" s="16">
        <v>50000</v>
      </c>
      <c r="C7" s="17" t="s">
        <v>3271</v>
      </c>
      <c r="D7" s="15" t="s">
        <v>3272</v>
      </c>
      <c r="E7" s="18" t="s">
        <v>3273</v>
      </c>
      <c r="F7" s="18" t="s">
        <v>3274</v>
      </c>
      <c r="G7" s="19" t="s">
        <v>3275</v>
      </c>
      <c r="H7" s="18" t="s">
        <v>3276</v>
      </c>
      <c r="I7" s="18" t="s">
        <v>3277</v>
      </c>
      <c r="J7" s="18" t="s">
        <v>3278</v>
      </c>
    </row>
    <row r="8" ht="36" customHeight="1" spans="1:10">
      <c r="A8" s="16"/>
      <c r="B8" s="16"/>
      <c r="C8" s="17"/>
      <c r="D8" s="15" t="s">
        <v>3272</v>
      </c>
      <c r="E8" s="18" t="s">
        <v>3273</v>
      </c>
      <c r="F8" s="18" t="s">
        <v>3279</v>
      </c>
      <c r="G8" s="19" t="s">
        <v>3275</v>
      </c>
      <c r="H8" s="18" t="s">
        <v>3280</v>
      </c>
      <c r="I8" s="18" t="s">
        <v>3281</v>
      </c>
      <c r="J8" s="18" t="s">
        <v>3278</v>
      </c>
    </row>
    <row r="9" s="9" customFormat="1" ht="36" customHeight="1" spans="1:10">
      <c r="A9" s="16"/>
      <c r="B9" s="16"/>
      <c r="C9" s="17"/>
      <c r="D9" s="15" t="s">
        <v>3272</v>
      </c>
      <c r="E9" s="18" t="s">
        <v>3273</v>
      </c>
      <c r="F9" s="18" t="s">
        <v>3282</v>
      </c>
      <c r="G9" s="19" t="s">
        <v>3275</v>
      </c>
      <c r="H9" s="18" t="s">
        <v>3280</v>
      </c>
      <c r="I9" s="18" t="s">
        <v>3283</v>
      </c>
      <c r="J9" s="18" t="s">
        <v>3278</v>
      </c>
    </row>
    <row r="10" ht="36" customHeight="1" spans="1:10">
      <c r="A10" s="16"/>
      <c r="B10" s="16"/>
      <c r="C10" s="17"/>
      <c r="D10" s="15" t="s">
        <v>3272</v>
      </c>
      <c r="E10" s="18" t="s">
        <v>3284</v>
      </c>
      <c r="F10" s="18" t="s">
        <v>3285</v>
      </c>
      <c r="G10" s="19" t="s">
        <v>3275</v>
      </c>
      <c r="H10" s="18" t="s">
        <v>3280</v>
      </c>
      <c r="I10" s="18" t="s">
        <v>3286</v>
      </c>
      <c r="J10" s="18" t="s">
        <v>3278</v>
      </c>
    </row>
    <row r="11" ht="36" customHeight="1" spans="1:10">
      <c r="A11" s="16"/>
      <c r="B11" s="16"/>
      <c r="C11" s="17"/>
      <c r="D11" s="15" t="s">
        <v>3272</v>
      </c>
      <c r="E11" s="18" t="s">
        <v>3287</v>
      </c>
      <c r="F11" s="18" t="s">
        <v>3288</v>
      </c>
      <c r="G11" s="19" t="s">
        <v>3275</v>
      </c>
      <c r="H11" s="18" t="s">
        <v>3289</v>
      </c>
      <c r="I11" s="18" t="s">
        <v>3290</v>
      </c>
      <c r="J11" s="18" t="s">
        <v>3278</v>
      </c>
    </row>
    <row r="12" ht="36" customHeight="1" spans="1:10">
      <c r="A12" s="16"/>
      <c r="B12" s="16"/>
      <c r="C12" s="17"/>
      <c r="D12" s="18" t="s">
        <v>3291</v>
      </c>
      <c r="E12" s="15" t="s">
        <v>3292</v>
      </c>
      <c r="F12" s="18" t="s">
        <v>3293</v>
      </c>
      <c r="G12" s="19" t="s">
        <v>3294</v>
      </c>
      <c r="H12" s="18" t="s">
        <v>3295</v>
      </c>
      <c r="I12" s="18" t="s">
        <v>3290</v>
      </c>
      <c r="J12" s="18" t="s">
        <v>3278</v>
      </c>
    </row>
    <row r="13" ht="36" customHeight="1" spans="1:10">
      <c r="A13" s="16"/>
      <c r="B13" s="16"/>
      <c r="C13" s="17"/>
      <c r="D13" s="18" t="s">
        <v>3291</v>
      </c>
      <c r="E13" s="15" t="s">
        <v>3296</v>
      </c>
      <c r="F13" s="18" t="s">
        <v>3297</v>
      </c>
      <c r="G13" s="19" t="s">
        <v>3294</v>
      </c>
      <c r="H13" s="18" t="s">
        <v>3298</v>
      </c>
      <c r="I13" s="18" t="s">
        <v>3299</v>
      </c>
      <c r="J13" s="18" t="s">
        <v>3278</v>
      </c>
    </row>
    <row r="14" ht="36" customHeight="1" spans="1:10">
      <c r="A14" s="16"/>
      <c r="B14" s="16"/>
      <c r="C14" s="17"/>
      <c r="D14" s="18" t="s">
        <v>3291</v>
      </c>
      <c r="E14" s="15" t="s">
        <v>3296</v>
      </c>
      <c r="F14" s="18" t="s">
        <v>3300</v>
      </c>
      <c r="G14" s="19" t="s">
        <v>3294</v>
      </c>
      <c r="H14" s="18" t="s">
        <v>3301</v>
      </c>
      <c r="I14" s="18" t="s">
        <v>3302</v>
      </c>
      <c r="J14" s="18" t="s">
        <v>3278</v>
      </c>
    </row>
    <row r="15" ht="36" customHeight="1" spans="1:10">
      <c r="A15" s="16"/>
      <c r="B15" s="16"/>
      <c r="C15" s="17"/>
      <c r="D15" s="18" t="s">
        <v>3291</v>
      </c>
      <c r="E15" s="20" t="s">
        <v>3303</v>
      </c>
      <c r="F15" s="18" t="s">
        <v>3304</v>
      </c>
      <c r="G15" s="19" t="s">
        <v>3275</v>
      </c>
      <c r="H15" s="18" t="s">
        <v>3280</v>
      </c>
      <c r="I15" s="18" t="s">
        <v>3305</v>
      </c>
      <c r="J15" s="18" t="s">
        <v>3278</v>
      </c>
    </row>
    <row r="16" ht="36" customHeight="1" spans="1:10">
      <c r="A16" s="16"/>
      <c r="B16" s="16"/>
      <c r="C16" s="17"/>
      <c r="D16" s="18" t="s">
        <v>3291</v>
      </c>
      <c r="E16" s="20" t="s">
        <v>3306</v>
      </c>
      <c r="F16" s="18" t="s">
        <v>3307</v>
      </c>
      <c r="G16" s="19" t="s">
        <v>3294</v>
      </c>
      <c r="H16" s="18" t="s">
        <v>3308</v>
      </c>
      <c r="I16" s="18" t="s">
        <v>3309</v>
      </c>
      <c r="J16" s="18" t="s">
        <v>3278</v>
      </c>
    </row>
    <row r="17" ht="36" customHeight="1" spans="1:10">
      <c r="A17" s="16"/>
      <c r="B17" s="16"/>
      <c r="C17" s="17"/>
      <c r="D17" s="18" t="s">
        <v>3291</v>
      </c>
      <c r="E17" s="20" t="s">
        <v>3306</v>
      </c>
      <c r="F17" s="18" t="s">
        <v>3310</v>
      </c>
      <c r="G17" s="19" t="s">
        <v>3275</v>
      </c>
      <c r="H17" s="18" t="s">
        <v>3311</v>
      </c>
      <c r="I17" s="18" t="s">
        <v>3312</v>
      </c>
      <c r="J17" s="18" t="s">
        <v>3278</v>
      </c>
    </row>
    <row r="18" ht="36" customHeight="1" spans="1:10">
      <c r="A18" s="16"/>
      <c r="B18" s="16"/>
      <c r="C18" s="17"/>
      <c r="D18" s="20" t="s">
        <v>3313</v>
      </c>
      <c r="E18" s="18" t="s">
        <v>3314</v>
      </c>
      <c r="F18" s="18" t="s">
        <v>3315</v>
      </c>
      <c r="G18" s="19" t="s">
        <v>3294</v>
      </c>
      <c r="H18" s="557" t="s">
        <v>3316</v>
      </c>
      <c r="I18" s="18" t="s">
        <v>3309</v>
      </c>
      <c r="J18" s="18" t="s">
        <v>3278</v>
      </c>
    </row>
    <row r="19" ht="36" customHeight="1" spans="1:10">
      <c r="A19" s="16" t="s">
        <v>3317</v>
      </c>
      <c r="B19" s="21">
        <v>16000</v>
      </c>
      <c r="C19" s="17" t="s">
        <v>3318</v>
      </c>
      <c r="D19" s="15" t="s">
        <v>3272</v>
      </c>
      <c r="E19" s="18" t="s">
        <v>3273</v>
      </c>
      <c r="F19" s="18" t="s">
        <v>3319</v>
      </c>
      <c r="G19" s="19" t="s">
        <v>3275</v>
      </c>
      <c r="H19" s="18" t="s">
        <v>3320</v>
      </c>
      <c r="I19" s="18" t="s">
        <v>3321</v>
      </c>
      <c r="J19" s="18" t="s">
        <v>3322</v>
      </c>
    </row>
    <row r="20" ht="36" customHeight="1" spans="1:10">
      <c r="A20" s="16"/>
      <c r="B20" s="22"/>
      <c r="C20" s="17"/>
      <c r="D20" s="15" t="s">
        <v>3272</v>
      </c>
      <c r="E20" s="18" t="s">
        <v>3273</v>
      </c>
      <c r="F20" s="18" t="s">
        <v>3323</v>
      </c>
      <c r="G20" s="19" t="s">
        <v>3275</v>
      </c>
      <c r="H20" s="18" t="s">
        <v>3324</v>
      </c>
      <c r="I20" s="18" t="s">
        <v>3321</v>
      </c>
      <c r="J20" s="18" t="s">
        <v>3322</v>
      </c>
    </row>
    <row r="21" s="9" customFormat="1" ht="36" customHeight="1" spans="1:10">
      <c r="A21" s="16"/>
      <c r="B21" s="22"/>
      <c r="C21" s="17"/>
      <c r="D21" s="15" t="s">
        <v>3272</v>
      </c>
      <c r="E21" s="18" t="s">
        <v>3273</v>
      </c>
      <c r="F21" s="18" t="s">
        <v>3325</v>
      </c>
      <c r="G21" s="19" t="s">
        <v>3275</v>
      </c>
      <c r="H21" s="18" t="s">
        <v>3326</v>
      </c>
      <c r="I21" s="18" t="s">
        <v>3321</v>
      </c>
      <c r="J21" s="18" t="s">
        <v>3322</v>
      </c>
    </row>
    <row r="22" ht="36" customHeight="1" spans="1:10">
      <c r="A22" s="16"/>
      <c r="B22" s="22"/>
      <c r="C22" s="17"/>
      <c r="D22" s="15" t="s">
        <v>3272</v>
      </c>
      <c r="E22" s="18" t="s">
        <v>3284</v>
      </c>
      <c r="F22" s="18" t="s">
        <v>3327</v>
      </c>
      <c r="G22" s="19" t="s">
        <v>3275</v>
      </c>
      <c r="H22" s="18" t="s">
        <v>3328</v>
      </c>
      <c r="I22" s="18" t="s">
        <v>3321</v>
      </c>
      <c r="J22" s="18" t="s">
        <v>3322</v>
      </c>
    </row>
    <row r="23" ht="36" customHeight="1" spans="1:10">
      <c r="A23" s="16"/>
      <c r="B23" s="22"/>
      <c r="C23" s="17"/>
      <c r="D23" s="15" t="s">
        <v>3272</v>
      </c>
      <c r="E23" s="18" t="s">
        <v>3287</v>
      </c>
      <c r="F23" s="18" t="s">
        <v>3288</v>
      </c>
      <c r="G23" s="19" t="s">
        <v>3275</v>
      </c>
      <c r="H23" s="18" t="s">
        <v>3329</v>
      </c>
      <c r="I23" s="18" t="s">
        <v>3321</v>
      </c>
      <c r="J23" s="18" t="s">
        <v>3322</v>
      </c>
    </row>
    <row r="24" ht="36" customHeight="1" spans="1:10">
      <c r="A24" s="16"/>
      <c r="B24" s="22"/>
      <c r="C24" s="17"/>
      <c r="D24" s="18" t="s">
        <v>3291</v>
      </c>
      <c r="E24" s="15" t="s">
        <v>3296</v>
      </c>
      <c r="F24" s="18" t="s">
        <v>3300</v>
      </c>
      <c r="G24" s="19" t="s">
        <v>3294</v>
      </c>
      <c r="H24" s="18" t="s">
        <v>3330</v>
      </c>
      <c r="I24" s="18" t="s">
        <v>3321</v>
      </c>
      <c r="J24" s="18" t="s">
        <v>3322</v>
      </c>
    </row>
    <row r="25" ht="36" customHeight="1" spans="1:10">
      <c r="A25" s="16"/>
      <c r="B25" s="22"/>
      <c r="C25" s="17"/>
      <c r="D25" s="18" t="s">
        <v>3291</v>
      </c>
      <c r="E25" s="20" t="s">
        <v>3303</v>
      </c>
      <c r="F25" s="18" t="s">
        <v>3304</v>
      </c>
      <c r="G25" s="19" t="s">
        <v>3275</v>
      </c>
      <c r="H25" s="18" t="s">
        <v>3280</v>
      </c>
      <c r="I25" s="18" t="s">
        <v>3321</v>
      </c>
      <c r="J25" s="18" t="s">
        <v>3322</v>
      </c>
    </row>
    <row r="26" ht="36" customHeight="1" spans="1:10">
      <c r="A26" s="16"/>
      <c r="B26" s="22"/>
      <c r="C26" s="17"/>
      <c r="D26" s="18" t="s">
        <v>3291</v>
      </c>
      <c r="E26" s="20" t="s">
        <v>3292</v>
      </c>
      <c r="F26" s="18" t="s">
        <v>3331</v>
      </c>
      <c r="G26" s="19" t="s">
        <v>3294</v>
      </c>
      <c r="H26" s="18" t="s">
        <v>3332</v>
      </c>
      <c r="I26" s="18" t="s">
        <v>3321</v>
      </c>
      <c r="J26" s="18" t="s">
        <v>3322</v>
      </c>
    </row>
    <row r="27" ht="36" customHeight="1" spans="1:10">
      <c r="A27" s="16"/>
      <c r="B27" s="23"/>
      <c r="C27" s="17"/>
      <c r="D27" s="20" t="s">
        <v>3313</v>
      </c>
      <c r="E27" s="18" t="s">
        <v>3314</v>
      </c>
      <c r="F27" s="18" t="s">
        <v>3333</v>
      </c>
      <c r="G27" s="19" t="s">
        <v>3294</v>
      </c>
      <c r="H27" s="557" t="s">
        <v>3334</v>
      </c>
      <c r="I27" s="18" t="s">
        <v>3321</v>
      </c>
      <c r="J27" s="18" t="s">
        <v>3322</v>
      </c>
    </row>
    <row r="28" ht="21" customHeight="1" spans="1:10">
      <c r="A28" s="15" t="s">
        <v>3335</v>
      </c>
      <c r="B28" s="15"/>
      <c r="C28" s="15"/>
      <c r="D28" s="15"/>
      <c r="E28" s="15"/>
      <c r="F28" s="16"/>
      <c r="G28" s="16"/>
      <c r="H28" s="16"/>
      <c r="I28" s="16"/>
      <c r="J28" s="20"/>
    </row>
    <row r="29" ht="36" customHeight="1" spans="1:10">
      <c r="A29" s="21" t="s">
        <v>3336</v>
      </c>
      <c r="B29" s="21">
        <v>400</v>
      </c>
      <c r="C29" s="24" t="s">
        <v>3337</v>
      </c>
      <c r="D29" s="15" t="s">
        <v>3272</v>
      </c>
      <c r="E29" s="18" t="s">
        <v>3273</v>
      </c>
      <c r="F29" s="18" t="s">
        <v>3338</v>
      </c>
      <c r="G29" s="19" t="s">
        <v>3275</v>
      </c>
      <c r="H29" s="18" t="s">
        <v>3339</v>
      </c>
      <c r="I29" s="18" t="s">
        <v>3340</v>
      </c>
      <c r="J29" s="18" t="s">
        <v>3341</v>
      </c>
    </row>
    <row r="30" ht="36" customHeight="1" spans="1:10">
      <c r="A30" s="22"/>
      <c r="B30" s="22"/>
      <c r="C30" s="25"/>
      <c r="D30" s="15" t="s">
        <v>3272</v>
      </c>
      <c r="E30" s="18" t="s">
        <v>3273</v>
      </c>
      <c r="F30" s="18" t="s">
        <v>3342</v>
      </c>
      <c r="G30" s="19" t="s">
        <v>3275</v>
      </c>
      <c r="H30" s="18" t="s">
        <v>3343</v>
      </c>
      <c r="I30" s="18" t="s">
        <v>3340</v>
      </c>
      <c r="J30" s="18" t="s">
        <v>3341</v>
      </c>
    </row>
    <row r="31" s="9" customFormat="1" ht="36" customHeight="1" spans="1:10">
      <c r="A31" s="22"/>
      <c r="B31" s="22"/>
      <c r="C31" s="25"/>
      <c r="D31" s="15" t="s">
        <v>3272</v>
      </c>
      <c r="E31" s="18" t="s">
        <v>3273</v>
      </c>
      <c r="F31" s="18" t="s">
        <v>3344</v>
      </c>
      <c r="G31" s="19" t="s">
        <v>3275</v>
      </c>
      <c r="H31" s="18" t="s">
        <v>3345</v>
      </c>
      <c r="I31" s="18" t="s">
        <v>3340</v>
      </c>
      <c r="J31" s="18" t="s">
        <v>3341</v>
      </c>
    </row>
    <row r="32" ht="36" customHeight="1" spans="1:10">
      <c r="A32" s="22"/>
      <c r="B32" s="22"/>
      <c r="C32" s="25"/>
      <c r="D32" s="15" t="s">
        <v>3272</v>
      </c>
      <c r="E32" s="18" t="s">
        <v>3273</v>
      </c>
      <c r="F32" s="18" t="s">
        <v>3346</v>
      </c>
      <c r="G32" s="19" t="s">
        <v>3275</v>
      </c>
      <c r="H32" s="557" t="s">
        <v>3347</v>
      </c>
      <c r="I32" s="18" t="s">
        <v>3340</v>
      </c>
      <c r="J32" s="18" t="s">
        <v>3341</v>
      </c>
    </row>
    <row r="33" ht="36" customHeight="1" spans="1:10">
      <c r="A33" s="22"/>
      <c r="B33" s="22"/>
      <c r="C33" s="25"/>
      <c r="D33" s="18" t="s">
        <v>3291</v>
      </c>
      <c r="E33" s="15" t="s">
        <v>3292</v>
      </c>
      <c r="F33" s="18" t="s">
        <v>3348</v>
      </c>
      <c r="G33" s="19" t="s">
        <v>3294</v>
      </c>
      <c r="H33" s="557" t="s">
        <v>3316</v>
      </c>
      <c r="I33" s="18" t="s">
        <v>3340</v>
      </c>
      <c r="J33" s="18" t="s">
        <v>3341</v>
      </c>
    </row>
    <row r="34" ht="36" customHeight="1" spans="1:10">
      <c r="A34" s="22"/>
      <c r="B34" s="22"/>
      <c r="C34" s="25"/>
      <c r="D34" s="18" t="s">
        <v>3291</v>
      </c>
      <c r="E34" s="15" t="s">
        <v>3296</v>
      </c>
      <c r="F34" s="18" t="s">
        <v>3349</v>
      </c>
      <c r="G34" s="19" t="s">
        <v>3294</v>
      </c>
      <c r="H34" s="557" t="s">
        <v>3350</v>
      </c>
      <c r="I34" s="18" t="s">
        <v>3340</v>
      </c>
      <c r="J34" s="18" t="s">
        <v>3341</v>
      </c>
    </row>
    <row r="35" ht="36" customHeight="1" spans="1:10">
      <c r="A35" s="22"/>
      <c r="B35" s="22"/>
      <c r="C35" s="25"/>
      <c r="D35" s="18" t="s">
        <v>3291</v>
      </c>
      <c r="E35" s="15" t="s">
        <v>3296</v>
      </c>
      <c r="F35" s="18" t="s">
        <v>3300</v>
      </c>
      <c r="G35" s="19" t="s">
        <v>3294</v>
      </c>
      <c r="H35" s="18" t="s">
        <v>3301</v>
      </c>
      <c r="I35" s="18" t="s">
        <v>3340</v>
      </c>
      <c r="J35" s="18" t="s">
        <v>3341</v>
      </c>
    </row>
    <row r="36" ht="36" customHeight="1" spans="1:10">
      <c r="A36" s="22"/>
      <c r="B36" s="22"/>
      <c r="C36" s="25"/>
      <c r="D36" s="18" t="s">
        <v>3291</v>
      </c>
      <c r="E36" s="20" t="s">
        <v>3303</v>
      </c>
      <c r="F36" s="18" t="s">
        <v>3351</v>
      </c>
      <c r="G36" s="19" t="s">
        <v>3294</v>
      </c>
      <c r="H36" s="557" t="s">
        <v>3316</v>
      </c>
      <c r="I36" s="18" t="s">
        <v>3340</v>
      </c>
      <c r="J36" s="18" t="s">
        <v>3341</v>
      </c>
    </row>
    <row r="37" ht="36" customHeight="1" spans="1:10">
      <c r="A37" s="23"/>
      <c r="B37" s="23"/>
      <c r="C37" s="26"/>
      <c r="D37" s="20" t="s">
        <v>3313</v>
      </c>
      <c r="E37" s="18" t="s">
        <v>3314</v>
      </c>
      <c r="F37" s="18" t="s">
        <v>3352</v>
      </c>
      <c r="G37" s="19" t="s">
        <v>3294</v>
      </c>
      <c r="H37" s="557" t="s">
        <v>3316</v>
      </c>
      <c r="I37" s="18" t="s">
        <v>3340</v>
      </c>
      <c r="J37" s="18" t="s">
        <v>3341</v>
      </c>
    </row>
    <row r="38" ht="21" customHeight="1" spans="1:10">
      <c r="A38" s="27" t="s">
        <v>3353</v>
      </c>
      <c r="B38" s="15"/>
      <c r="C38" s="28"/>
      <c r="D38" s="28"/>
      <c r="E38" s="20"/>
      <c r="F38" s="28"/>
      <c r="G38" s="28"/>
      <c r="H38" s="28"/>
      <c r="I38" s="28"/>
      <c r="J38" s="20"/>
    </row>
    <row r="39" ht="36" customHeight="1" spans="1:10">
      <c r="A39" s="20" t="s">
        <v>3354</v>
      </c>
      <c r="B39" s="29">
        <v>143.255</v>
      </c>
      <c r="C39" s="30" t="s">
        <v>3355</v>
      </c>
      <c r="D39" s="15" t="s">
        <v>3272</v>
      </c>
      <c r="E39" s="17" t="s">
        <v>3273</v>
      </c>
      <c r="F39" s="18" t="s">
        <v>3356</v>
      </c>
      <c r="G39" s="19" t="s">
        <v>3275</v>
      </c>
      <c r="H39" s="558" t="s">
        <v>3357</v>
      </c>
      <c r="I39" s="17" t="s">
        <v>3358</v>
      </c>
      <c r="J39" s="30" t="s">
        <v>3359</v>
      </c>
    </row>
    <row r="40" ht="36" customHeight="1" spans="1:10">
      <c r="A40" s="20"/>
      <c r="B40" s="29"/>
      <c r="C40" s="30"/>
      <c r="D40" s="15" t="s">
        <v>3272</v>
      </c>
      <c r="E40" s="17" t="s">
        <v>3273</v>
      </c>
      <c r="F40" s="18" t="s">
        <v>3360</v>
      </c>
      <c r="G40" s="19" t="s">
        <v>3275</v>
      </c>
      <c r="H40" s="558" t="s">
        <v>3361</v>
      </c>
      <c r="I40" s="17" t="s">
        <v>3362</v>
      </c>
      <c r="J40" s="30" t="s">
        <v>3359</v>
      </c>
    </row>
    <row r="41" ht="36" customHeight="1" spans="1:10">
      <c r="A41" s="20"/>
      <c r="B41" s="29"/>
      <c r="C41" s="30"/>
      <c r="D41" s="15" t="s">
        <v>3272</v>
      </c>
      <c r="E41" s="17" t="s">
        <v>3273</v>
      </c>
      <c r="F41" s="18" t="s">
        <v>3363</v>
      </c>
      <c r="G41" s="19" t="s">
        <v>3275</v>
      </c>
      <c r="H41" s="558" t="s">
        <v>3364</v>
      </c>
      <c r="I41" s="17" t="s">
        <v>3365</v>
      </c>
      <c r="J41" s="30" t="s">
        <v>3359</v>
      </c>
    </row>
    <row r="42" ht="36" customHeight="1" spans="1:10">
      <c r="A42" s="20"/>
      <c r="B42" s="29"/>
      <c r="C42" s="30"/>
      <c r="D42" s="15" t="s">
        <v>3272</v>
      </c>
      <c r="E42" s="17" t="s">
        <v>3273</v>
      </c>
      <c r="F42" s="18" t="s">
        <v>3366</v>
      </c>
      <c r="G42" s="19" t="s">
        <v>3275</v>
      </c>
      <c r="H42" s="558" t="s">
        <v>3367</v>
      </c>
      <c r="I42" s="17" t="s">
        <v>3368</v>
      </c>
      <c r="J42" s="30" t="s">
        <v>3359</v>
      </c>
    </row>
    <row r="43" ht="36" customHeight="1" spans="1:10">
      <c r="A43" s="20"/>
      <c r="B43" s="29"/>
      <c r="C43" s="30"/>
      <c r="D43" s="15" t="s">
        <v>3272</v>
      </c>
      <c r="E43" s="17" t="s">
        <v>3273</v>
      </c>
      <c r="F43" s="18" t="s">
        <v>3369</v>
      </c>
      <c r="G43" s="19" t="s">
        <v>3275</v>
      </c>
      <c r="H43" s="558" t="s">
        <v>3370</v>
      </c>
      <c r="I43" s="17" t="s">
        <v>3371</v>
      </c>
      <c r="J43" s="30" t="s">
        <v>3359</v>
      </c>
    </row>
    <row r="44" ht="36" customHeight="1" spans="1:10">
      <c r="A44" s="20"/>
      <c r="B44" s="29"/>
      <c r="C44" s="30"/>
      <c r="D44" s="15" t="s">
        <v>3272</v>
      </c>
      <c r="E44" s="17" t="s">
        <v>3284</v>
      </c>
      <c r="F44" s="18" t="s">
        <v>3372</v>
      </c>
      <c r="G44" s="19" t="s">
        <v>3294</v>
      </c>
      <c r="H44" s="19" t="s">
        <v>3373</v>
      </c>
      <c r="I44" s="17" t="s">
        <v>3374</v>
      </c>
      <c r="J44" s="30" t="s">
        <v>3359</v>
      </c>
    </row>
    <row r="45" ht="36" customHeight="1" spans="1:10">
      <c r="A45" s="20"/>
      <c r="B45" s="29"/>
      <c r="C45" s="30"/>
      <c r="D45" s="15" t="s">
        <v>3272</v>
      </c>
      <c r="E45" s="17" t="s">
        <v>3287</v>
      </c>
      <c r="F45" s="18" t="s">
        <v>3375</v>
      </c>
      <c r="G45" s="19" t="s">
        <v>3294</v>
      </c>
      <c r="H45" s="19" t="s">
        <v>3373</v>
      </c>
      <c r="I45" s="17" t="s">
        <v>3376</v>
      </c>
      <c r="J45" s="30" t="s">
        <v>3359</v>
      </c>
    </row>
    <row r="46" ht="36" customHeight="1" spans="1:10">
      <c r="A46" s="20"/>
      <c r="B46" s="29"/>
      <c r="C46" s="30"/>
      <c r="D46" s="15" t="s">
        <v>3272</v>
      </c>
      <c r="E46" s="17" t="s">
        <v>3377</v>
      </c>
      <c r="F46" s="18" t="s">
        <v>3378</v>
      </c>
      <c r="G46" s="19" t="s">
        <v>3275</v>
      </c>
      <c r="H46" s="19" t="s">
        <v>3379</v>
      </c>
      <c r="I46" s="17" t="s">
        <v>3380</v>
      </c>
      <c r="J46" s="30" t="s">
        <v>3359</v>
      </c>
    </row>
    <row r="47" ht="36" customHeight="1" spans="1:10">
      <c r="A47" s="20"/>
      <c r="B47" s="29"/>
      <c r="C47" s="30"/>
      <c r="D47" s="15" t="s">
        <v>3272</v>
      </c>
      <c r="E47" s="17" t="s">
        <v>3377</v>
      </c>
      <c r="F47" s="18" t="s">
        <v>3381</v>
      </c>
      <c r="G47" s="19" t="s">
        <v>3275</v>
      </c>
      <c r="H47" s="19" t="s">
        <v>3382</v>
      </c>
      <c r="I47" s="17" t="s">
        <v>3383</v>
      </c>
      <c r="J47" s="30" t="s">
        <v>3359</v>
      </c>
    </row>
    <row r="48" ht="36" customHeight="1" spans="1:10">
      <c r="A48" s="20"/>
      <c r="B48" s="29"/>
      <c r="C48" s="30"/>
      <c r="D48" s="15" t="s">
        <v>3272</v>
      </c>
      <c r="E48" s="17" t="s">
        <v>3377</v>
      </c>
      <c r="F48" s="18" t="s">
        <v>3384</v>
      </c>
      <c r="G48" s="19" t="s">
        <v>3275</v>
      </c>
      <c r="H48" s="19" t="s">
        <v>3385</v>
      </c>
      <c r="I48" s="17" t="s">
        <v>3386</v>
      </c>
      <c r="J48" s="30" t="s">
        <v>3359</v>
      </c>
    </row>
    <row r="49" ht="36" customHeight="1" spans="1:10">
      <c r="A49" s="20"/>
      <c r="B49" s="29"/>
      <c r="C49" s="30"/>
      <c r="D49" s="15" t="s">
        <v>3272</v>
      </c>
      <c r="E49" s="17" t="s">
        <v>3377</v>
      </c>
      <c r="F49" s="18" t="s">
        <v>3387</v>
      </c>
      <c r="G49" s="19" t="s">
        <v>3275</v>
      </c>
      <c r="H49" s="19" t="s">
        <v>3388</v>
      </c>
      <c r="I49" s="17" t="s">
        <v>3389</v>
      </c>
      <c r="J49" s="30" t="s">
        <v>3359</v>
      </c>
    </row>
    <row r="50" ht="36" customHeight="1" spans="1:10">
      <c r="A50" s="20"/>
      <c r="B50" s="29"/>
      <c r="C50" s="30"/>
      <c r="D50" s="15" t="s">
        <v>3272</v>
      </c>
      <c r="E50" s="17" t="s">
        <v>3377</v>
      </c>
      <c r="F50" s="31" t="s">
        <v>3390</v>
      </c>
      <c r="G50" s="29" t="s">
        <v>3275</v>
      </c>
      <c r="H50" s="29" t="s">
        <v>3391</v>
      </c>
      <c r="I50" s="17" t="s">
        <v>3392</v>
      </c>
      <c r="J50" s="30" t="s">
        <v>3359</v>
      </c>
    </row>
    <row r="51" ht="36" customHeight="1" spans="1:10">
      <c r="A51" s="20"/>
      <c r="B51" s="29"/>
      <c r="C51" s="30"/>
      <c r="D51" s="15" t="s">
        <v>3291</v>
      </c>
      <c r="E51" s="20" t="s">
        <v>3296</v>
      </c>
      <c r="F51" s="31" t="s">
        <v>3393</v>
      </c>
      <c r="G51" s="32" t="s">
        <v>3275</v>
      </c>
      <c r="H51" s="30" t="s">
        <v>3394</v>
      </c>
      <c r="I51" s="30" t="s">
        <v>3394</v>
      </c>
      <c r="J51" s="30" t="s">
        <v>3359</v>
      </c>
    </row>
    <row r="52" ht="36" customHeight="1" spans="1:10">
      <c r="A52" s="20"/>
      <c r="B52" s="29"/>
      <c r="C52" s="30"/>
      <c r="D52" s="15" t="s">
        <v>3291</v>
      </c>
      <c r="E52" s="20" t="s">
        <v>3306</v>
      </c>
      <c r="F52" s="31" t="s">
        <v>3395</v>
      </c>
      <c r="G52" s="32" t="s">
        <v>3275</v>
      </c>
      <c r="H52" s="32" t="s">
        <v>3396</v>
      </c>
      <c r="I52" s="29" t="s">
        <v>3396</v>
      </c>
      <c r="J52" s="30" t="s">
        <v>3359</v>
      </c>
    </row>
    <row r="53" ht="36" customHeight="1" spans="1:10">
      <c r="A53" s="20"/>
      <c r="B53" s="29"/>
      <c r="C53" s="30"/>
      <c r="D53" s="15" t="s">
        <v>3313</v>
      </c>
      <c r="E53" s="30" t="s">
        <v>3314</v>
      </c>
      <c r="F53" s="31" t="s">
        <v>3397</v>
      </c>
      <c r="G53" s="16" t="s">
        <v>3294</v>
      </c>
      <c r="H53" s="33">
        <v>0.9</v>
      </c>
      <c r="I53" s="17" t="s">
        <v>3398</v>
      </c>
      <c r="J53" s="30" t="s">
        <v>3359</v>
      </c>
    </row>
    <row r="54" ht="21" customHeight="1" spans="1:10">
      <c r="A54" s="28" t="s">
        <v>3399</v>
      </c>
      <c r="B54" s="28"/>
      <c r="C54" s="28"/>
      <c r="D54" s="28"/>
      <c r="E54" s="20"/>
      <c r="F54" s="28"/>
      <c r="G54" s="28"/>
      <c r="H54" s="28"/>
      <c r="I54" s="28"/>
      <c r="J54" s="20"/>
    </row>
    <row r="55" ht="45" customHeight="1" spans="1:10">
      <c r="A55" s="20" t="s">
        <v>3400</v>
      </c>
      <c r="B55" s="30">
        <v>297.38</v>
      </c>
      <c r="C55" s="30" t="s">
        <v>3401</v>
      </c>
      <c r="D55" s="15" t="s">
        <v>3272</v>
      </c>
      <c r="E55" s="15" t="s">
        <v>3273</v>
      </c>
      <c r="F55" s="17" t="s">
        <v>3402</v>
      </c>
      <c r="G55" s="16" t="s">
        <v>3294</v>
      </c>
      <c r="H55" s="559" t="s">
        <v>3403</v>
      </c>
      <c r="I55" s="16" t="s">
        <v>3404</v>
      </c>
      <c r="J55" s="40" t="s">
        <v>3405</v>
      </c>
    </row>
    <row r="56" ht="45" customHeight="1" spans="1:10">
      <c r="A56" s="20"/>
      <c r="B56" s="30"/>
      <c r="C56" s="30"/>
      <c r="D56" s="15" t="s">
        <v>3291</v>
      </c>
      <c r="E56" s="15" t="s">
        <v>3296</v>
      </c>
      <c r="F56" s="17" t="s">
        <v>3406</v>
      </c>
      <c r="G56" s="16" t="s">
        <v>3275</v>
      </c>
      <c r="H56" s="559" t="s">
        <v>3407</v>
      </c>
      <c r="I56" s="16" t="s">
        <v>3408</v>
      </c>
      <c r="J56" s="40" t="s">
        <v>3405</v>
      </c>
    </row>
    <row r="57" ht="45" customHeight="1" spans="1:10">
      <c r="A57" s="20"/>
      <c r="B57" s="30"/>
      <c r="C57" s="30"/>
      <c r="D57" s="15" t="s">
        <v>3313</v>
      </c>
      <c r="E57" s="15" t="s">
        <v>3314</v>
      </c>
      <c r="F57" s="17" t="s">
        <v>3409</v>
      </c>
      <c r="G57" s="16" t="s">
        <v>3275</v>
      </c>
      <c r="H57" s="559" t="s">
        <v>3407</v>
      </c>
      <c r="I57" s="16" t="s">
        <v>3410</v>
      </c>
      <c r="J57" s="40" t="s">
        <v>3405</v>
      </c>
    </row>
    <row r="58" ht="24" customHeight="1" spans="1:10">
      <c r="A58" s="28" t="s">
        <v>3411</v>
      </c>
      <c r="B58" s="28"/>
      <c r="C58" s="28"/>
      <c r="D58" s="28"/>
      <c r="E58" s="20"/>
      <c r="F58" s="28"/>
      <c r="G58" s="28"/>
      <c r="H58" s="28"/>
      <c r="I58" s="28"/>
      <c r="J58" s="20"/>
    </row>
    <row r="59" ht="36" customHeight="1" spans="1:10">
      <c r="A59" s="34" t="s">
        <v>3412</v>
      </c>
      <c r="B59" s="35">
        <v>536.75</v>
      </c>
      <c r="C59" s="32" t="s">
        <v>3413</v>
      </c>
      <c r="D59" s="15" t="s">
        <v>3272</v>
      </c>
      <c r="E59" s="16" t="s">
        <v>3273</v>
      </c>
      <c r="F59" s="16" t="s">
        <v>3414</v>
      </c>
      <c r="G59" s="16" t="s">
        <v>3275</v>
      </c>
      <c r="H59" s="16" t="s">
        <v>3415</v>
      </c>
      <c r="I59" s="17" t="s">
        <v>3416</v>
      </c>
      <c r="J59" s="17" t="s">
        <v>3417</v>
      </c>
    </row>
    <row r="60" ht="36" customHeight="1" spans="1:10">
      <c r="A60" s="36"/>
      <c r="B60" s="37"/>
      <c r="C60" s="32"/>
      <c r="D60" s="15" t="s">
        <v>3272</v>
      </c>
      <c r="E60" s="16" t="s">
        <v>3284</v>
      </c>
      <c r="F60" s="16" t="s">
        <v>3418</v>
      </c>
      <c r="G60" s="16" t="s">
        <v>3275</v>
      </c>
      <c r="H60" s="16">
        <v>4920</v>
      </c>
      <c r="I60" s="17" t="s">
        <v>3416</v>
      </c>
      <c r="J60" s="17" t="s">
        <v>3417</v>
      </c>
    </row>
    <row r="61" ht="36" customHeight="1" spans="1:10">
      <c r="A61" s="36"/>
      <c r="B61" s="37"/>
      <c r="C61" s="32"/>
      <c r="D61" s="15" t="s">
        <v>3272</v>
      </c>
      <c r="E61" s="16" t="s">
        <v>3419</v>
      </c>
      <c r="F61" s="16" t="s">
        <v>3420</v>
      </c>
      <c r="G61" s="16" t="s">
        <v>3275</v>
      </c>
      <c r="H61" s="38">
        <v>1</v>
      </c>
      <c r="I61" s="17" t="s">
        <v>3416</v>
      </c>
      <c r="J61" s="17" t="s">
        <v>3417</v>
      </c>
    </row>
    <row r="62" ht="36" customHeight="1" spans="1:10">
      <c r="A62" s="36"/>
      <c r="B62" s="37"/>
      <c r="C62" s="32"/>
      <c r="D62" s="15" t="s">
        <v>3272</v>
      </c>
      <c r="E62" s="16" t="s">
        <v>3377</v>
      </c>
      <c r="F62" s="16" t="s">
        <v>3421</v>
      </c>
      <c r="G62" s="16" t="s">
        <v>3275</v>
      </c>
      <c r="H62" s="39">
        <v>1</v>
      </c>
      <c r="I62" s="17" t="s">
        <v>3416</v>
      </c>
      <c r="J62" s="17" t="s">
        <v>3417</v>
      </c>
    </row>
    <row r="63" ht="36" customHeight="1" spans="1:10">
      <c r="A63" s="36"/>
      <c r="B63" s="37"/>
      <c r="C63" s="32"/>
      <c r="D63" s="28" t="s">
        <v>3291</v>
      </c>
      <c r="E63" s="29" t="s">
        <v>3296</v>
      </c>
      <c r="F63" s="32" t="s">
        <v>3422</v>
      </c>
      <c r="G63" s="19" t="s">
        <v>3294</v>
      </c>
      <c r="H63" s="29" t="s">
        <v>3423</v>
      </c>
      <c r="I63" s="17" t="s">
        <v>3416</v>
      </c>
      <c r="J63" s="17" t="s">
        <v>3417</v>
      </c>
    </row>
    <row r="64" ht="36" customHeight="1" spans="1:10">
      <c r="A64" s="36"/>
      <c r="B64" s="37"/>
      <c r="C64" s="32"/>
      <c r="D64" s="28" t="s">
        <v>3291</v>
      </c>
      <c r="E64" s="29" t="s">
        <v>3296</v>
      </c>
      <c r="F64" s="32" t="s">
        <v>3424</v>
      </c>
      <c r="G64" s="19" t="s">
        <v>3294</v>
      </c>
      <c r="H64" s="33">
        <v>0.95</v>
      </c>
      <c r="I64" s="17" t="s">
        <v>3416</v>
      </c>
      <c r="J64" s="17" t="s">
        <v>3417</v>
      </c>
    </row>
    <row r="65" ht="36" customHeight="1" spans="1:10">
      <c r="A65" s="36"/>
      <c r="B65" s="37"/>
      <c r="C65" s="32"/>
      <c r="D65" s="28" t="s">
        <v>3291</v>
      </c>
      <c r="E65" s="29" t="s">
        <v>3296</v>
      </c>
      <c r="F65" s="32" t="s">
        <v>3425</v>
      </c>
      <c r="G65" s="19" t="s">
        <v>3294</v>
      </c>
      <c r="H65" s="33">
        <v>0.95</v>
      </c>
      <c r="I65" s="17" t="s">
        <v>3416</v>
      </c>
      <c r="J65" s="17" t="s">
        <v>3417</v>
      </c>
    </row>
    <row r="66" ht="36" customHeight="1" spans="1:10">
      <c r="A66" s="36"/>
      <c r="B66" s="37"/>
      <c r="C66" s="32"/>
      <c r="D66" s="28" t="s">
        <v>3291</v>
      </c>
      <c r="E66" s="30" t="s">
        <v>3306</v>
      </c>
      <c r="F66" s="32" t="s">
        <v>3426</v>
      </c>
      <c r="G66" s="16" t="s">
        <v>3275</v>
      </c>
      <c r="H66" s="41">
        <v>1</v>
      </c>
      <c r="I66" s="17" t="s">
        <v>3416</v>
      </c>
      <c r="J66" s="17" t="s">
        <v>3417</v>
      </c>
    </row>
    <row r="67" ht="36" customHeight="1" spans="1:10">
      <c r="A67" s="36"/>
      <c r="B67" s="37"/>
      <c r="C67" s="32"/>
      <c r="D67" s="28" t="s">
        <v>3313</v>
      </c>
      <c r="E67" s="30" t="s">
        <v>3314</v>
      </c>
      <c r="F67" s="32" t="s">
        <v>3427</v>
      </c>
      <c r="G67" s="19" t="s">
        <v>3294</v>
      </c>
      <c r="H67" s="41">
        <v>0.95</v>
      </c>
      <c r="I67" s="17" t="s">
        <v>3416</v>
      </c>
      <c r="J67" s="17" t="s">
        <v>3417</v>
      </c>
    </row>
    <row r="68" ht="36" customHeight="1" spans="1:10">
      <c r="A68" s="36"/>
      <c r="B68" s="37"/>
      <c r="C68" s="32"/>
      <c r="D68" s="28" t="s">
        <v>3313</v>
      </c>
      <c r="E68" s="30" t="s">
        <v>3314</v>
      </c>
      <c r="F68" s="32" t="s">
        <v>3428</v>
      </c>
      <c r="G68" s="19" t="s">
        <v>3294</v>
      </c>
      <c r="H68" s="41">
        <v>0.95</v>
      </c>
      <c r="I68" s="17" t="s">
        <v>3416</v>
      </c>
      <c r="J68" s="17" t="s">
        <v>3417</v>
      </c>
    </row>
    <row r="69" ht="36" customHeight="1" spans="1:10">
      <c r="A69" s="42"/>
      <c r="B69" s="43"/>
      <c r="C69" s="32"/>
      <c r="D69" s="28" t="s">
        <v>3313</v>
      </c>
      <c r="E69" s="30" t="s">
        <v>3314</v>
      </c>
      <c r="F69" s="32" t="s">
        <v>3429</v>
      </c>
      <c r="G69" s="19" t="s">
        <v>3294</v>
      </c>
      <c r="H69" s="41">
        <v>0.95</v>
      </c>
      <c r="I69" s="17" t="s">
        <v>3416</v>
      </c>
      <c r="J69" s="17" t="s">
        <v>3417</v>
      </c>
    </row>
    <row r="70" ht="36" customHeight="1" spans="1:10">
      <c r="A70" s="20" t="s">
        <v>3430</v>
      </c>
      <c r="B70" s="29">
        <v>75.2</v>
      </c>
      <c r="C70" s="16" t="s">
        <v>3431</v>
      </c>
      <c r="D70" s="15" t="s">
        <v>3272</v>
      </c>
      <c r="E70" s="17" t="s">
        <v>3273</v>
      </c>
      <c r="F70" s="17" t="s">
        <v>3432</v>
      </c>
      <c r="G70" s="16" t="s">
        <v>3275</v>
      </c>
      <c r="H70" s="16" t="s">
        <v>3433</v>
      </c>
      <c r="I70" s="17" t="s">
        <v>3434</v>
      </c>
      <c r="J70" s="17" t="s">
        <v>3435</v>
      </c>
    </row>
    <row r="71" ht="36" customHeight="1" spans="1:10">
      <c r="A71" s="20"/>
      <c r="B71" s="29"/>
      <c r="C71" s="16"/>
      <c r="D71" s="15" t="s">
        <v>3272</v>
      </c>
      <c r="E71" s="17" t="s">
        <v>3284</v>
      </c>
      <c r="F71" s="17" t="s">
        <v>3436</v>
      </c>
      <c r="G71" s="16" t="s">
        <v>3275</v>
      </c>
      <c r="H71" s="16" t="s">
        <v>3433</v>
      </c>
      <c r="I71" s="17" t="s">
        <v>3434</v>
      </c>
      <c r="J71" s="17" t="s">
        <v>3437</v>
      </c>
    </row>
    <row r="72" ht="36" customHeight="1" spans="1:10">
      <c r="A72" s="20"/>
      <c r="B72" s="29"/>
      <c r="C72" s="16"/>
      <c r="D72" s="15" t="s">
        <v>3272</v>
      </c>
      <c r="E72" s="17" t="s">
        <v>3419</v>
      </c>
      <c r="F72" s="17" t="s">
        <v>3420</v>
      </c>
      <c r="G72" s="16" t="s">
        <v>3275</v>
      </c>
      <c r="H72" s="39">
        <v>1</v>
      </c>
      <c r="I72" s="17" t="s">
        <v>3434</v>
      </c>
      <c r="J72" s="17" t="s">
        <v>3438</v>
      </c>
    </row>
    <row r="73" ht="36" customHeight="1" spans="1:10">
      <c r="A73" s="20"/>
      <c r="B73" s="29"/>
      <c r="C73" s="16"/>
      <c r="D73" s="15" t="s">
        <v>3272</v>
      </c>
      <c r="E73" s="17" t="s">
        <v>3377</v>
      </c>
      <c r="F73" s="17" t="s">
        <v>3421</v>
      </c>
      <c r="G73" s="16" t="s">
        <v>3275</v>
      </c>
      <c r="H73" s="39">
        <v>1</v>
      </c>
      <c r="I73" s="17" t="s">
        <v>3434</v>
      </c>
      <c r="J73" s="17" t="s">
        <v>3439</v>
      </c>
    </row>
    <row r="74" ht="36" customHeight="1" spans="1:10">
      <c r="A74" s="20"/>
      <c r="B74" s="29"/>
      <c r="C74" s="16"/>
      <c r="D74" s="28" t="s">
        <v>3291</v>
      </c>
      <c r="E74" s="20" t="s">
        <v>3296</v>
      </c>
      <c r="F74" s="30" t="s">
        <v>3440</v>
      </c>
      <c r="G74" s="19" t="s">
        <v>3294</v>
      </c>
      <c r="H74" s="44">
        <v>0.98</v>
      </c>
      <c r="I74" s="17" t="s">
        <v>3434</v>
      </c>
      <c r="J74" s="17" t="s">
        <v>3435</v>
      </c>
    </row>
    <row r="75" ht="36" customHeight="1" spans="1:10">
      <c r="A75" s="20"/>
      <c r="B75" s="29"/>
      <c r="C75" s="16"/>
      <c r="D75" s="28" t="s">
        <v>3291</v>
      </c>
      <c r="E75" s="20" t="s">
        <v>3296</v>
      </c>
      <c r="F75" s="30" t="s">
        <v>3424</v>
      </c>
      <c r="G75" s="19" t="s">
        <v>3294</v>
      </c>
      <c r="H75" s="33">
        <v>0.95</v>
      </c>
      <c r="I75" s="17" t="s">
        <v>3434</v>
      </c>
      <c r="J75" s="17" t="s">
        <v>3435</v>
      </c>
    </row>
    <row r="76" ht="36" customHeight="1" spans="1:10">
      <c r="A76" s="20"/>
      <c r="B76" s="29"/>
      <c r="C76" s="16"/>
      <c r="D76" s="28" t="s">
        <v>3291</v>
      </c>
      <c r="E76" s="20" t="s">
        <v>3296</v>
      </c>
      <c r="F76" s="30" t="s">
        <v>3425</v>
      </c>
      <c r="G76" s="19" t="s">
        <v>3294</v>
      </c>
      <c r="H76" s="33">
        <v>0.95</v>
      </c>
      <c r="I76" s="17" t="s">
        <v>3434</v>
      </c>
      <c r="J76" s="17" t="s">
        <v>3435</v>
      </c>
    </row>
    <row r="77" ht="36" customHeight="1" spans="1:10">
      <c r="A77" s="20"/>
      <c r="B77" s="29"/>
      <c r="C77" s="16"/>
      <c r="D77" s="28" t="s">
        <v>3291</v>
      </c>
      <c r="E77" s="20" t="s">
        <v>3306</v>
      </c>
      <c r="F77" s="30" t="s">
        <v>3426</v>
      </c>
      <c r="G77" s="16" t="s">
        <v>3275</v>
      </c>
      <c r="H77" s="41">
        <v>1</v>
      </c>
      <c r="I77" s="17" t="s">
        <v>3434</v>
      </c>
      <c r="J77" s="17" t="s">
        <v>3435</v>
      </c>
    </row>
    <row r="78" ht="36" customHeight="1" spans="1:10">
      <c r="A78" s="20"/>
      <c r="B78" s="29"/>
      <c r="C78" s="16"/>
      <c r="D78" s="28" t="s">
        <v>3291</v>
      </c>
      <c r="E78" s="20" t="s">
        <v>3306</v>
      </c>
      <c r="F78" s="30" t="s">
        <v>3441</v>
      </c>
      <c r="G78" s="16" t="s">
        <v>3275</v>
      </c>
      <c r="H78" s="45" t="s">
        <v>3442</v>
      </c>
      <c r="I78" s="17" t="s">
        <v>3434</v>
      </c>
      <c r="J78" s="17" t="s">
        <v>3435</v>
      </c>
    </row>
    <row r="79" ht="36" customHeight="1" spans="1:10">
      <c r="A79" s="20"/>
      <c r="B79" s="29"/>
      <c r="C79" s="16"/>
      <c r="D79" s="28" t="s">
        <v>3313</v>
      </c>
      <c r="E79" s="20" t="s">
        <v>3314</v>
      </c>
      <c r="F79" s="30" t="s">
        <v>3443</v>
      </c>
      <c r="G79" s="19" t="s">
        <v>3294</v>
      </c>
      <c r="H79" s="41">
        <v>0.95</v>
      </c>
      <c r="I79" s="17" t="s">
        <v>3434</v>
      </c>
      <c r="J79" s="17" t="s">
        <v>3435</v>
      </c>
    </row>
    <row r="80" ht="24" spans="1:10">
      <c r="A80" s="20" t="s">
        <v>3444</v>
      </c>
      <c r="B80" s="29">
        <v>118.94</v>
      </c>
      <c r="C80" s="30" t="s">
        <v>3445</v>
      </c>
      <c r="D80" s="29" t="s">
        <v>3272</v>
      </c>
      <c r="E80" s="29" t="s">
        <v>3273</v>
      </c>
      <c r="F80" s="29" t="s">
        <v>3446</v>
      </c>
      <c r="G80" s="19" t="s">
        <v>3294</v>
      </c>
      <c r="H80" s="33">
        <v>0.98</v>
      </c>
      <c r="I80" s="31" t="s">
        <v>3447</v>
      </c>
      <c r="J80" s="30" t="s">
        <v>3448</v>
      </c>
    </row>
    <row r="81" ht="36" spans="1:10">
      <c r="A81" s="20"/>
      <c r="B81" s="29"/>
      <c r="C81" s="30"/>
      <c r="D81" s="29" t="s">
        <v>3272</v>
      </c>
      <c r="E81" s="29" t="s">
        <v>3273</v>
      </c>
      <c r="F81" s="29" t="s">
        <v>3449</v>
      </c>
      <c r="G81" s="19" t="s">
        <v>3294</v>
      </c>
      <c r="H81" s="29">
        <v>2911</v>
      </c>
      <c r="I81" s="31" t="s">
        <v>3447</v>
      </c>
      <c r="J81" s="30" t="s">
        <v>3450</v>
      </c>
    </row>
    <row r="82" ht="36" spans="1:10">
      <c r="A82" s="20"/>
      <c r="B82" s="29"/>
      <c r="C82" s="30"/>
      <c r="D82" s="29" t="s">
        <v>3272</v>
      </c>
      <c r="E82" s="29" t="s">
        <v>3287</v>
      </c>
      <c r="F82" s="32" t="s">
        <v>3451</v>
      </c>
      <c r="G82" s="32" t="s">
        <v>3275</v>
      </c>
      <c r="H82" s="33">
        <v>1</v>
      </c>
      <c r="I82" s="31" t="s">
        <v>3447</v>
      </c>
      <c r="J82" s="30" t="s">
        <v>3450</v>
      </c>
    </row>
    <row r="83" ht="36" spans="1:10">
      <c r="A83" s="20"/>
      <c r="B83" s="29"/>
      <c r="C83" s="30"/>
      <c r="D83" s="29" t="s">
        <v>3291</v>
      </c>
      <c r="E83" s="32" t="s">
        <v>3452</v>
      </c>
      <c r="F83" s="32" t="s">
        <v>3453</v>
      </c>
      <c r="G83" s="19" t="s">
        <v>3294</v>
      </c>
      <c r="H83" s="29">
        <v>118.94</v>
      </c>
      <c r="I83" s="31" t="s">
        <v>3447</v>
      </c>
      <c r="J83" s="30" t="s">
        <v>3450</v>
      </c>
    </row>
    <row r="84" ht="36" spans="1:10">
      <c r="A84" s="20"/>
      <c r="B84" s="29"/>
      <c r="C84" s="30"/>
      <c r="D84" s="29" t="s">
        <v>3313</v>
      </c>
      <c r="E84" s="32" t="s">
        <v>3454</v>
      </c>
      <c r="F84" s="28" t="s">
        <v>3455</v>
      </c>
      <c r="G84" s="19" t="s">
        <v>3294</v>
      </c>
      <c r="H84" s="33">
        <v>0.95</v>
      </c>
      <c r="I84" s="31" t="s">
        <v>3447</v>
      </c>
      <c r="J84" s="30" t="s">
        <v>3450</v>
      </c>
    </row>
  </sheetData>
  <mergeCells count="25">
    <mergeCell ref="A2:J2"/>
    <mergeCell ref="A7:A18"/>
    <mergeCell ref="A19:A27"/>
    <mergeCell ref="A29:A37"/>
    <mergeCell ref="A39:A53"/>
    <mergeCell ref="A55:A57"/>
    <mergeCell ref="A59:A69"/>
    <mergeCell ref="A70:A79"/>
    <mergeCell ref="A80:A84"/>
    <mergeCell ref="B7:B18"/>
    <mergeCell ref="B19:B27"/>
    <mergeCell ref="B29:B37"/>
    <mergeCell ref="B39:B53"/>
    <mergeCell ref="B55:B57"/>
    <mergeCell ref="B59:B69"/>
    <mergeCell ref="B70:B79"/>
    <mergeCell ref="B80:B84"/>
    <mergeCell ref="C7:C18"/>
    <mergeCell ref="C19:C27"/>
    <mergeCell ref="C29:C37"/>
    <mergeCell ref="C39:C53"/>
    <mergeCell ref="C55:C57"/>
    <mergeCell ref="C59:C69"/>
    <mergeCell ref="C70:C79"/>
    <mergeCell ref="C80:C84"/>
  </mergeCells>
  <pageMargins left="0.75" right="0.75" top="1" bottom="1" header="0.509027777777778" footer="0.509027777777778"/>
  <pageSetup paperSize="9" scale="15"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
  <sheetViews>
    <sheetView workbookViewId="0">
      <selection activeCell="B6" sqref="B6"/>
    </sheetView>
  </sheetViews>
  <sheetFormatPr defaultColWidth="9" defaultRowHeight="13.5" outlineLevelRow="6" outlineLevelCol="1"/>
  <cols>
    <col min="1" max="1" width="20.25" style="1" customWidth="1"/>
    <col min="2" max="2" width="77.375" style="1" customWidth="1"/>
    <col min="3" max="16384" width="9" style="1"/>
  </cols>
  <sheetData>
    <row r="1" ht="32.1" customHeight="1" spans="1:2">
      <c r="A1" s="2" t="s">
        <v>3456</v>
      </c>
      <c r="B1" s="2"/>
    </row>
    <row r="3" ht="39.95" customHeight="1" spans="1:2">
      <c r="A3" s="3" t="s">
        <v>3457</v>
      </c>
      <c r="B3" s="4" t="s">
        <v>3458</v>
      </c>
    </row>
    <row r="4" ht="111" customHeight="1" spans="1:2">
      <c r="A4" s="5" t="s">
        <v>2478</v>
      </c>
      <c r="B4" s="6" t="s">
        <v>3459</v>
      </c>
    </row>
    <row r="5" ht="91.5" customHeight="1" spans="1:2">
      <c r="A5" s="5" t="s">
        <v>3460</v>
      </c>
      <c r="B5" s="7" t="s">
        <v>3461</v>
      </c>
    </row>
    <row r="6" ht="173.25" customHeight="1" spans="1:2">
      <c r="A6" s="5" t="s">
        <v>3462</v>
      </c>
      <c r="B6" s="6" t="s">
        <v>3463</v>
      </c>
    </row>
    <row r="7" ht="115.5" customHeight="1" spans="1:2">
      <c r="A7" s="5" t="s">
        <v>3464</v>
      </c>
      <c r="B7" s="6" t="s">
        <v>3465</v>
      </c>
    </row>
  </sheetData>
  <mergeCells count="1">
    <mergeCell ref="A1:B1"/>
  </mergeCells>
  <conditionalFormatting sqref="A4:A7">
    <cfRule type="expression" dxfId="56" priority="2"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1348"/>
  <sheetViews>
    <sheetView showGridLines="0" showZeros="0" view="pageBreakPreview" zoomScaleNormal="100" zoomScaleSheetLayoutView="100" workbookViewId="0">
      <pane xSplit="1" ySplit="3" topLeftCell="B1334" activePane="bottomRight" state="frozen"/>
      <selection/>
      <selection pane="topRight"/>
      <selection pane="bottomLeft"/>
      <selection pane="bottomRight" activeCell="F1" sqref="F$1:H$1048576"/>
    </sheetView>
  </sheetViews>
  <sheetFormatPr defaultColWidth="9" defaultRowHeight="14.25" outlineLevelCol="6"/>
  <cols>
    <col min="1" max="1" width="19.125" style="156" customWidth="1"/>
    <col min="2" max="2" width="50.625" style="156" customWidth="1"/>
    <col min="3" max="3" width="17.25" style="156" customWidth="1"/>
    <col min="4" max="4" width="16.375" style="156" customWidth="1"/>
    <col min="5" max="5" width="28.875" style="156" customWidth="1"/>
    <col min="6" max="6" width="4" style="156" customWidth="1"/>
    <col min="7" max="16384" width="9" style="156"/>
  </cols>
  <sheetData>
    <row r="1" s="447" customFormat="1" ht="66" customHeight="1"/>
    <row r="2" s="448" customFormat="1" ht="45" customHeight="1" spans="2:5">
      <c r="B2" s="451" t="s">
        <v>134</v>
      </c>
      <c r="C2" s="451"/>
      <c r="D2" s="451"/>
      <c r="E2" s="451"/>
    </row>
    <row r="3" s="448" customFormat="1" ht="20.1" customHeight="1" spans="1:5">
      <c r="A3" s="452"/>
      <c r="B3" s="453" t="s">
        <v>2</v>
      </c>
      <c r="C3" s="453"/>
      <c r="D3" s="453"/>
      <c r="E3" s="453"/>
    </row>
    <row r="4" s="449" customFormat="1" ht="57" customHeight="1" spans="1:6">
      <c r="A4" s="454" t="s">
        <v>3</v>
      </c>
      <c r="B4" s="455" t="s">
        <v>4</v>
      </c>
      <c r="C4" s="454" t="str">
        <f>YEAR([3]封面!$B$7)-1&amp;"年预算数"</f>
        <v>2021年预算数</v>
      </c>
      <c r="D4" s="454" t="s">
        <v>6</v>
      </c>
      <c r="E4" s="454" t="s">
        <v>135</v>
      </c>
      <c r="F4" s="456"/>
    </row>
    <row r="5" ht="27.95" customHeight="1" spans="1:6">
      <c r="A5" s="457" t="s">
        <v>69</v>
      </c>
      <c r="B5" s="316" t="s">
        <v>70</v>
      </c>
      <c r="C5" s="458">
        <f>C6+C18+C27+C38+C49+C60+C71+C84+C93+C106+C116+C125+C136+C149+C156+C164+C170+C177+C184+C191+C198+C205+C213+C219+C225+C232+C247</f>
        <v>19243</v>
      </c>
      <c r="D5" s="458">
        <f>D6+D18+D27+D38+D49+D60+D71+D84+D93+D106+D116+D125+D136+D149+D156+D164+D170+D177+D184+D191+D198+D205+D213+D219+D225+D232+D247</f>
        <v>17421</v>
      </c>
      <c r="E5" s="459">
        <f>D5/C5-1</f>
        <v>-0.09</v>
      </c>
      <c r="F5" s="279"/>
    </row>
    <row r="6" ht="27.95" customHeight="1" spans="1:6">
      <c r="A6" s="457" t="s">
        <v>136</v>
      </c>
      <c r="B6" s="316" t="s">
        <v>137</v>
      </c>
      <c r="C6" s="460">
        <f>SUM(C7:C17)</f>
        <v>834</v>
      </c>
      <c r="D6" s="324">
        <v>800</v>
      </c>
      <c r="E6" s="459">
        <f>D6/C6-1</f>
        <v>-0.04</v>
      </c>
      <c r="F6" s="279"/>
    </row>
    <row r="7" ht="27.95" customHeight="1" spans="1:6">
      <c r="A7" s="461" t="s">
        <v>138</v>
      </c>
      <c r="B7" s="320" t="s">
        <v>139</v>
      </c>
      <c r="C7" s="462">
        <v>741</v>
      </c>
      <c r="D7" s="322">
        <v>631</v>
      </c>
      <c r="E7" s="463">
        <f>D7/C7-1</f>
        <v>-0.15</v>
      </c>
      <c r="F7" s="279"/>
    </row>
    <row r="8" ht="27.95" customHeight="1" spans="1:6">
      <c r="A8" s="461" t="s">
        <v>140</v>
      </c>
      <c r="B8" s="320" t="s">
        <v>141</v>
      </c>
      <c r="C8" s="462">
        <v>33</v>
      </c>
      <c r="D8" s="322">
        <v>34</v>
      </c>
      <c r="E8" s="463">
        <f>D8/C8-1</f>
        <v>0.03</v>
      </c>
      <c r="F8" s="279"/>
    </row>
    <row r="9" ht="27.95" customHeight="1" spans="1:6">
      <c r="A9" s="461" t="s">
        <v>142</v>
      </c>
      <c r="B9" s="320" t="s">
        <v>143</v>
      </c>
      <c r="C9" s="462">
        <v>53</v>
      </c>
      <c r="D9" s="322">
        <v>35</v>
      </c>
      <c r="E9" s="463">
        <f>D9/C9-1</f>
        <v>-0.34</v>
      </c>
      <c r="F9" s="279"/>
    </row>
    <row r="10" ht="27.95" customHeight="1" spans="1:6">
      <c r="A10" s="461" t="s">
        <v>144</v>
      </c>
      <c r="B10" s="320" t="s">
        <v>145</v>
      </c>
      <c r="C10" s="462">
        <v>0</v>
      </c>
      <c r="D10" s="322">
        <v>43</v>
      </c>
      <c r="E10" s="463"/>
      <c r="F10" s="279"/>
    </row>
    <row r="11" ht="27.95" customHeight="1" spans="1:6">
      <c r="A11" s="461" t="s">
        <v>146</v>
      </c>
      <c r="B11" s="320" t="s">
        <v>147</v>
      </c>
      <c r="C11" s="462">
        <v>0</v>
      </c>
      <c r="D11" s="322">
        <v>1</v>
      </c>
      <c r="E11" s="463"/>
      <c r="F11" s="279"/>
    </row>
    <row r="12" ht="27.95" customHeight="1" spans="1:6">
      <c r="A12" s="461" t="s">
        <v>148</v>
      </c>
      <c r="B12" s="320" t="s">
        <v>149</v>
      </c>
      <c r="C12" s="462">
        <v>0</v>
      </c>
      <c r="D12" s="322"/>
      <c r="E12" s="463"/>
      <c r="F12" s="279"/>
    </row>
    <row r="13" ht="27.95" customHeight="1" spans="1:6">
      <c r="A13" s="461" t="s">
        <v>150</v>
      </c>
      <c r="B13" s="320" t="s">
        <v>151</v>
      </c>
      <c r="C13" s="462">
        <v>7</v>
      </c>
      <c r="D13" s="322">
        <v>13</v>
      </c>
      <c r="E13" s="463">
        <f>D13/C13-1</f>
        <v>0.86</v>
      </c>
      <c r="F13" s="279"/>
    </row>
    <row r="14" ht="27.95" customHeight="1" spans="1:6">
      <c r="A14" s="461" t="s">
        <v>152</v>
      </c>
      <c r="B14" s="320" t="s">
        <v>153</v>
      </c>
      <c r="C14" s="462">
        <v>0</v>
      </c>
      <c r="D14" s="322">
        <v>43</v>
      </c>
      <c r="E14" s="463"/>
      <c r="F14" s="279"/>
    </row>
    <row r="15" ht="27.95" customHeight="1" spans="1:6">
      <c r="A15" s="461" t="s">
        <v>154</v>
      </c>
      <c r="B15" s="320" t="s">
        <v>155</v>
      </c>
      <c r="C15" s="462">
        <v>0</v>
      </c>
      <c r="D15" s="322"/>
      <c r="E15" s="463"/>
      <c r="F15" s="279"/>
    </row>
    <row r="16" ht="27.95" customHeight="1" spans="1:6">
      <c r="A16" s="461" t="s">
        <v>156</v>
      </c>
      <c r="B16" s="320" t="s">
        <v>157</v>
      </c>
      <c r="C16" s="462">
        <v>0</v>
      </c>
      <c r="D16" s="322"/>
      <c r="E16" s="463"/>
      <c r="F16" s="279"/>
    </row>
    <row r="17" ht="27.95" customHeight="1" spans="1:6">
      <c r="A17" s="461" t="s">
        <v>158</v>
      </c>
      <c r="B17" s="320" t="s">
        <v>159</v>
      </c>
      <c r="C17" s="375"/>
      <c r="D17" s="322"/>
      <c r="E17" s="463"/>
      <c r="F17" s="279"/>
    </row>
    <row r="18" ht="27.95" customHeight="1" spans="1:6">
      <c r="A18" s="457" t="s">
        <v>160</v>
      </c>
      <c r="B18" s="316" t="s">
        <v>161</v>
      </c>
      <c r="C18" s="324">
        <v>557</v>
      </c>
      <c r="D18" s="464">
        <f>SUM(D19:D26)</f>
        <v>496</v>
      </c>
      <c r="E18" s="459">
        <f>D18/C18-1</f>
        <v>-0.11</v>
      </c>
      <c r="F18" s="279"/>
    </row>
    <row r="19" ht="27.95" customHeight="1" spans="1:6">
      <c r="A19" s="461" t="s">
        <v>162</v>
      </c>
      <c r="B19" s="320" t="s">
        <v>139</v>
      </c>
      <c r="C19" s="465">
        <v>500</v>
      </c>
      <c r="D19" s="322">
        <v>400</v>
      </c>
      <c r="E19" s="463">
        <f>D19/C19-1</f>
        <v>-0.2</v>
      </c>
      <c r="F19" s="279"/>
    </row>
    <row r="20" ht="27.95" customHeight="1" spans="1:6">
      <c r="A20" s="461" t="s">
        <v>163</v>
      </c>
      <c r="B20" s="320" t="s">
        <v>141</v>
      </c>
      <c r="C20" s="465">
        <v>11</v>
      </c>
      <c r="D20" s="322">
        <v>11</v>
      </c>
      <c r="E20" s="463"/>
      <c r="F20" s="279"/>
    </row>
    <row r="21" ht="27.95" customHeight="1" spans="1:6">
      <c r="A21" s="461" t="s">
        <v>164</v>
      </c>
      <c r="B21" s="320" t="s">
        <v>143</v>
      </c>
      <c r="C21" s="465">
        <v>0</v>
      </c>
      <c r="D21" s="322"/>
      <c r="E21" s="463"/>
      <c r="F21" s="279"/>
    </row>
    <row r="22" ht="27.95" customHeight="1" spans="1:6">
      <c r="A22" s="461" t="s">
        <v>165</v>
      </c>
      <c r="B22" s="320" t="s">
        <v>166</v>
      </c>
      <c r="C22" s="465">
        <v>5</v>
      </c>
      <c r="D22" s="322">
        <v>15</v>
      </c>
      <c r="E22" s="463">
        <f>D22/C22-1</f>
        <v>2</v>
      </c>
      <c r="F22" s="279"/>
    </row>
    <row r="23" ht="27.95" customHeight="1" spans="1:6">
      <c r="A23" s="461" t="s">
        <v>167</v>
      </c>
      <c r="B23" s="320" t="s">
        <v>168</v>
      </c>
      <c r="C23" s="465">
        <v>11</v>
      </c>
      <c r="D23" s="322"/>
      <c r="E23" s="463">
        <f>D23/C23-1</f>
        <v>-1</v>
      </c>
      <c r="F23" s="279"/>
    </row>
    <row r="24" ht="27.95" customHeight="1" spans="1:6">
      <c r="A24" s="461" t="s">
        <v>169</v>
      </c>
      <c r="B24" s="320" t="s">
        <v>170</v>
      </c>
      <c r="C24" s="465">
        <v>30</v>
      </c>
      <c r="D24" s="322">
        <v>30</v>
      </c>
      <c r="E24" s="463"/>
      <c r="F24" s="279"/>
    </row>
    <row r="25" ht="27.95" customHeight="1" spans="1:6">
      <c r="A25" s="461" t="s">
        <v>171</v>
      </c>
      <c r="B25" s="320" t="s">
        <v>157</v>
      </c>
      <c r="C25" s="465">
        <v>0</v>
      </c>
      <c r="D25" s="322">
        <v>35</v>
      </c>
      <c r="E25" s="463"/>
      <c r="F25" s="279"/>
    </row>
    <row r="26" ht="27.95" customHeight="1" spans="1:6">
      <c r="A26" s="461" t="s">
        <v>172</v>
      </c>
      <c r="B26" s="320" t="s">
        <v>173</v>
      </c>
      <c r="C26" s="465">
        <v>0</v>
      </c>
      <c r="D26" s="322">
        <v>5</v>
      </c>
      <c r="E26" s="463"/>
      <c r="F26" s="279"/>
    </row>
    <row r="27" ht="27.95" customHeight="1" spans="1:6">
      <c r="A27" s="457" t="s">
        <v>174</v>
      </c>
      <c r="B27" s="316" t="s">
        <v>175</v>
      </c>
      <c r="C27" s="464">
        <f>SUM(C28:C37)</f>
        <v>6629</v>
      </c>
      <c r="D27" s="464">
        <f>SUM(D28:D37)</f>
        <v>6682</v>
      </c>
      <c r="E27" s="459">
        <f>D27/C27-1</f>
        <v>0.01</v>
      </c>
      <c r="F27" s="279"/>
    </row>
    <row r="28" ht="27.95" customHeight="1" spans="1:6">
      <c r="A28" s="461" t="s">
        <v>176</v>
      </c>
      <c r="B28" s="320" t="s">
        <v>139</v>
      </c>
      <c r="C28" s="465">
        <v>3400</v>
      </c>
      <c r="D28" s="322">
        <v>2900</v>
      </c>
      <c r="E28" s="463">
        <f>D28/C28-1</f>
        <v>-0.15</v>
      </c>
      <c r="F28" s="279"/>
    </row>
    <row r="29" ht="27.95" customHeight="1" spans="1:6">
      <c r="A29" s="461" t="s">
        <v>177</v>
      </c>
      <c r="B29" s="320" t="s">
        <v>141</v>
      </c>
      <c r="C29" s="465">
        <v>180</v>
      </c>
      <c r="D29" s="322">
        <v>220</v>
      </c>
      <c r="E29" s="463">
        <f>D29/C29-1</f>
        <v>0.22</v>
      </c>
      <c r="F29" s="279"/>
    </row>
    <row r="30" ht="27.95" customHeight="1" spans="1:6">
      <c r="A30" s="461" t="s">
        <v>178</v>
      </c>
      <c r="B30" s="320" t="s">
        <v>143</v>
      </c>
      <c r="C30" s="375"/>
      <c r="D30" s="322"/>
      <c r="E30" s="463"/>
      <c r="F30" s="279"/>
    </row>
    <row r="31" ht="27.95" customHeight="1" spans="1:6">
      <c r="A31" s="461" t="s">
        <v>179</v>
      </c>
      <c r="B31" s="320" t="s">
        <v>180</v>
      </c>
      <c r="C31" s="465">
        <v>100</v>
      </c>
      <c r="D31" s="322">
        <v>100</v>
      </c>
      <c r="E31" s="463"/>
      <c r="F31" s="279"/>
    </row>
    <row r="32" ht="27.95" customHeight="1" spans="1:6">
      <c r="A32" s="461" t="s">
        <v>181</v>
      </c>
      <c r="B32" s="320" t="s">
        <v>182</v>
      </c>
      <c r="C32" s="375"/>
      <c r="D32" s="322">
        <v>5</v>
      </c>
      <c r="E32" s="463"/>
      <c r="F32" s="279"/>
    </row>
    <row r="33" ht="27.95" customHeight="1" spans="1:6">
      <c r="A33" s="461" t="s">
        <v>183</v>
      </c>
      <c r="B33" s="320" t="s">
        <v>184</v>
      </c>
      <c r="C33" s="375"/>
      <c r="D33" s="322"/>
      <c r="E33" s="463"/>
      <c r="F33" s="279"/>
    </row>
    <row r="34" ht="27.95" customHeight="1" spans="1:6">
      <c r="A34" s="461" t="s">
        <v>185</v>
      </c>
      <c r="B34" s="320" t="s">
        <v>186</v>
      </c>
      <c r="C34" s="465">
        <v>4</v>
      </c>
      <c r="D34" s="322">
        <v>7</v>
      </c>
      <c r="E34" s="463">
        <f>D34/C34-1</f>
        <v>0.75</v>
      </c>
      <c r="F34" s="279"/>
    </row>
    <row r="35" ht="27.95" customHeight="1" spans="1:6">
      <c r="A35" s="461" t="s">
        <v>187</v>
      </c>
      <c r="B35" s="320" t="s">
        <v>188</v>
      </c>
      <c r="C35" s="375"/>
      <c r="D35" s="322"/>
      <c r="E35" s="463"/>
      <c r="F35" s="279"/>
    </row>
    <row r="36" ht="27.95" customHeight="1" spans="1:6">
      <c r="A36" s="461" t="s">
        <v>189</v>
      </c>
      <c r="B36" s="320" t="s">
        <v>157</v>
      </c>
      <c r="C36" s="465">
        <v>295</v>
      </c>
      <c r="D36" s="322">
        <v>350</v>
      </c>
      <c r="E36" s="463">
        <f>D36/C36-1</f>
        <v>0.19</v>
      </c>
      <c r="F36" s="279"/>
    </row>
    <row r="37" ht="27.95" customHeight="1" spans="1:6">
      <c r="A37" s="466" t="s">
        <v>190</v>
      </c>
      <c r="B37" s="320" t="s">
        <v>191</v>
      </c>
      <c r="C37" s="465">
        <v>2650</v>
      </c>
      <c r="D37" s="322">
        <v>3100</v>
      </c>
      <c r="E37" s="463">
        <f>D37/C37-1</f>
        <v>0.17</v>
      </c>
      <c r="F37" s="279"/>
    </row>
    <row r="38" ht="27.95" customHeight="1" spans="1:6">
      <c r="A38" s="457" t="s">
        <v>192</v>
      </c>
      <c r="B38" s="316" t="s">
        <v>193</v>
      </c>
      <c r="C38" s="464">
        <f>SUM(C39:C48)</f>
        <v>187</v>
      </c>
      <c r="D38" s="464">
        <f>SUM(D39:D48)</f>
        <v>195</v>
      </c>
      <c r="E38" s="459">
        <f>D38/C38-1</f>
        <v>0.04</v>
      </c>
      <c r="F38" s="279"/>
    </row>
    <row r="39" ht="27.95" customHeight="1" spans="1:6">
      <c r="A39" s="461" t="s">
        <v>194</v>
      </c>
      <c r="B39" s="320" t="s">
        <v>139</v>
      </c>
      <c r="C39" s="467">
        <v>172</v>
      </c>
      <c r="D39" s="322">
        <v>180</v>
      </c>
      <c r="E39" s="463">
        <f>D39/C39-1</f>
        <v>0.05</v>
      </c>
      <c r="F39" s="279"/>
    </row>
    <row r="40" ht="27.95" customHeight="1" spans="1:6">
      <c r="A40" s="461" t="s">
        <v>195</v>
      </c>
      <c r="B40" s="320" t="s">
        <v>141</v>
      </c>
      <c r="C40" s="375"/>
      <c r="D40" s="322"/>
      <c r="E40" s="463"/>
      <c r="F40" s="279"/>
    </row>
    <row r="41" ht="27.95" customHeight="1" spans="1:6">
      <c r="A41" s="461" t="s">
        <v>196</v>
      </c>
      <c r="B41" s="320" t="s">
        <v>143</v>
      </c>
      <c r="C41" s="375"/>
      <c r="D41" s="322"/>
      <c r="E41" s="463"/>
      <c r="F41" s="279"/>
    </row>
    <row r="42" ht="27.95" customHeight="1" spans="1:6">
      <c r="A42" s="461" t="s">
        <v>197</v>
      </c>
      <c r="B42" s="320" t="s">
        <v>198</v>
      </c>
      <c r="C42" s="375"/>
      <c r="D42" s="322">
        <v>5</v>
      </c>
      <c r="E42" s="463"/>
      <c r="F42" s="279"/>
    </row>
    <row r="43" ht="27.95" customHeight="1" spans="1:6">
      <c r="A43" s="461" t="s">
        <v>199</v>
      </c>
      <c r="B43" s="320" t="s">
        <v>200</v>
      </c>
      <c r="C43" s="375"/>
      <c r="D43" s="322"/>
      <c r="E43" s="463"/>
      <c r="F43" s="279"/>
    </row>
    <row r="44" ht="27.95" customHeight="1" spans="1:6">
      <c r="A44" s="461" t="s">
        <v>201</v>
      </c>
      <c r="B44" s="320" t="s">
        <v>202</v>
      </c>
      <c r="C44" s="375"/>
      <c r="D44" s="322">
        <v>5</v>
      </c>
      <c r="E44" s="463"/>
      <c r="F44" s="279"/>
    </row>
    <row r="45" ht="27.95" customHeight="1" spans="1:6">
      <c r="A45" s="461" t="s">
        <v>203</v>
      </c>
      <c r="B45" s="320" t="s">
        <v>204</v>
      </c>
      <c r="C45" s="375"/>
      <c r="D45" s="322"/>
      <c r="E45" s="463"/>
      <c r="F45" s="279"/>
    </row>
    <row r="46" ht="27.95" customHeight="1" spans="1:6">
      <c r="A46" s="461" t="s">
        <v>205</v>
      </c>
      <c r="B46" s="320" t="s">
        <v>206</v>
      </c>
      <c r="C46" s="467">
        <v>15</v>
      </c>
      <c r="D46" s="322">
        <v>5</v>
      </c>
      <c r="E46" s="463">
        <f>D46/C46-1</f>
        <v>-0.67</v>
      </c>
      <c r="F46" s="279"/>
    </row>
    <row r="47" ht="27.95" customHeight="1" spans="1:6">
      <c r="A47" s="461" t="s">
        <v>207</v>
      </c>
      <c r="B47" s="320" t="s">
        <v>157</v>
      </c>
      <c r="C47" s="375"/>
      <c r="D47" s="322"/>
      <c r="E47" s="463"/>
      <c r="F47" s="279"/>
    </row>
    <row r="48" ht="27.95" customHeight="1" spans="1:6">
      <c r="A48" s="461" t="s">
        <v>208</v>
      </c>
      <c r="B48" s="320" t="s">
        <v>209</v>
      </c>
      <c r="C48" s="375"/>
      <c r="D48" s="322"/>
      <c r="E48" s="463"/>
      <c r="F48" s="279"/>
    </row>
    <row r="49" ht="27.95" customHeight="1" spans="1:6">
      <c r="A49" s="457" t="s">
        <v>210</v>
      </c>
      <c r="B49" s="316" t="s">
        <v>211</v>
      </c>
      <c r="C49" s="464">
        <f>SUM(C50:C59)</f>
        <v>461</v>
      </c>
      <c r="D49" s="464">
        <f>SUM(D50:D59)</f>
        <v>365</v>
      </c>
      <c r="E49" s="459">
        <f>D49/C49-1</f>
        <v>-0.21</v>
      </c>
      <c r="F49" s="279"/>
    </row>
    <row r="50" ht="27.95" customHeight="1" spans="1:6">
      <c r="A50" s="461" t="s">
        <v>212</v>
      </c>
      <c r="B50" s="320" t="s">
        <v>139</v>
      </c>
      <c r="C50" s="462">
        <v>238</v>
      </c>
      <c r="D50" s="322">
        <v>200</v>
      </c>
      <c r="E50" s="463">
        <f>D50/C50-1</f>
        <v>-0.16</v>
      </c>
      <c r="F50" s="279"/>
    </row>
    <row r="51" ht="27.95" customHeight="1" spans="1:6">
      <c r="A51" s="461" t="s">
        <v>213</v>
      </c>
      <c r="B51" s="320" t="s">
        <v>141</v>
      </c>
      <c r="C51" s="462">
        <v>12</v>
      </c>
      <c r="D51" s="322">
        <v>15</v>
      </c>
      <c r="E51" s="463">
        <f>D51/C51-1</f>
        <v>0.25</v>
      </c>
      <c r="F51" s="279"/>
    </row>
    <row r="52" ht="27.95" customHeight="1" spans="1:6">
      <c r="A52" s="461" t="s">
        <v>214</v>
      </c>
      <c r="B52" s="320" t="s">
        <v>143</v>
      </c>
      <c r="C52" s="375"/>
      <c r="D52" s="322"/>
      <c r="E52" s="463"/>
      <c r="F52" s="279"/>
    </row>
    <row r="53" ht="27.95" customHeight="1" spans="1:6">
      <c r="A53" s="461" t="s">
        <v>215</v>
      </c>
      <c r="B53" s="320" t="s">
        <v>216</v>
      </c>
      <c r="C53" s="375"/>
      <c r="D53" s="322"/>
      <c r="E53" s="463"/>
      <c r="F53" s="279"/>
    </row>
    <row r="54" ht="27.95" customHeight="1" spans="1:6">
      <c r="A54" s="461" t="s">
        <v>217</v>
      </c>
      <c r="B54" s="320" t="s">
        <v>218</v>
      </c>
      <c r="C54" s="462">
        <v>135</v>
      </c>
      <c r="D54" s="322">
        <v>150</v>
      </c>
      <c r="E54" s="463">
        <f>D54/C54-1</f>
        <v>0.11</v>
      </c>
      <c r="F54" s="279"/>
    </row>
    <row r="55" ht="27.95" customHeight="1" spans="1:6">
      <c r="A55" s="461" t="s">
        <v>219</v>
      </c>
      <c r="B55" s="320" t="s">
        <v>220</v>
      </c>
      <c r="C55" s="375"/>
      <c r="D55" s="322"/>
      <c r="E55" s="463"/>
      <c r="F55" s="279"/>
    </row>
    <row r="56" ht="27.95" customHeight="1" spans="1:6">
      <c r="A56" s="461" t="s">
        <v>221</v>
      </c>
      <c r="B56" s="320" t="s">
        <v>222</v>
      </c>
      <c r="C56" s="375"/>
      <c r="D56" s="322"/>
      <c r="E56" s="463"/>
      <c r="F56" s="279"/>
    </row>
    <row r="57" ht="27.95" customHeight="1" spans="1:6">
      <c r="A57" s="461" t="s">
        <v>223</v>
      </c>
      <c r="B57" s="320" t="s">
        <v>224</v>
      </c>
      <c r="C57" s="375"/>
      <c r="D57" s="322"/>
      <c r="E57" s="463"/>
      <c r="F57" s="279"/>
    </row>
    <row r="58" ht="27.95" customHeight="1" spans="1:6">
      <c r="A58" s="461" t="s">
        <v>225</v>
      </c>
      <c r="B58" s="320" t="s">
        <v>157</v>
      </c>
      <c r="C58" s="462">
        <v>76</v>
      </c>
      <c r="D58" s="322"/>
      <c r="E58" s="463">
        <f>D58/C58-1</f>
        <v>-1</v>
      </c>
      <c r="F58" s="279"/>
    </row>
    <row r="59" ht="27.95" customHeight="1" spans="1:6">
      <c r="A59" s="461" t="s">
        <v>226</v>
      </c>
      <c r="B59" s="320" t="s">
        <v>227</v>
      </c>
      <c r="C59" s="375"/>
      <c r="D59" s="322"/>
      <c r="E59" s="463"/>
      <c r="F59" s="279"/>
    </row>
    <row r="60" ht="27.95" customHeight="1" spans="1:6">
      <c r="A60" s="457" t="s">
        <v>228</v>
      </c>
      <c r="B60" s="316" t="s">
        <v>229</v>
      </c>
      <c r="C60" s="464">
        <f>SUM(C61:C70)</f>
        <v>729</v>
      </c>
      <c r="D60" s="464">
        <f>SUM(D61:D70)</f>
        <v>575</v>
      </c>
      <c r="E60" s="459">
        <f>D60/C60-1</f>
        <v>-0.21</v>
      </c>
      <c r="F60" s="279"/>
    </row>
    <row r="61" ht="27.95" customHeight="1" spans="1:6">
      <c r="A61" s="461" t="s">
        <v>230</v>
      </c>
      <c r="B61" s="320" t="s">
        <v>139</v>
      </c>
      <c r="C61" s="462">
        <v>470</v>
      </c>
      <c r="D61" s="322">
        <v>365</v>
      </c>
      <c r="E61" s="463">
        <f>D61/C61-1</f>
        <v>-0.22</v>
      </c>
      <c r="F61" s="279"/>
    </row>
    <row r="62" ht="27.95" customHeight="1" spans="1:6">
      <c r="A62" s="461" t="s">
        <v>231</v>
      </c>
      <c r="B62" s="320" t="s">
        <v>141</v>
      </c>
      <c r="C62" s="375"/>
      <c r="D62" s="322">
        <v>10</v>
      </c>
      <c r="E62" s="463"/>
      <c r="F62" s="279"/>
    </row>
    <row r="63" ht="27.95" customHeight="1" spans="1:6">
      <c r="A63" s="461" t="s">
        <v>232</v>
      </c>
      <c r="B63" s="320" t="s">
        <v>143</v>
      </c>
      <c r="C63" s="375"/>
      <c r="D63" s="322"/>
      <c r="E63" s="463"/>
      <c r="F63" s="279"/>
    </row>
    <row r="64" ht="27.95" customHeight="1" spans="1:6">
      <c r="A64" s="461" t="s">
        <v>233</v>
      </c>
      <c r="B64" s="320" t="s">
        <v>234</v>
      </c>
      <c r="C64" s="462">
        <v>8</v>
      </c>
      <c r="D64" s="322">
        <v>25</v>
      </c>
      <c r="E64" s="463">
        <f>D64/C64-1</f>
        <v>2.13</v>
      </c>
      <c r="F64" s="279"/>
    </row>
    <row r="65" ht="27.95" customHeight="1" spans="1:6">
      <c r="A65" s="461" t="s">
        <v>235</v>
      </c>
      <c r="B65" s="320" t="s">
        <v>236</v>
      </c>
      <c r="C65" s="462">
        <v>45</v>
      </c>
      <c r="D65" s="322">
        <v>25</v>
      </c>
      <c r="E65" s="463">
        <f>D65/C65-1</f>
        <v>-0.44</v>
      </c>
      <c r="F65" s="279"/>
    </row>
    <row r="66" ht="27.95" customHeight="1" spans="1:6">
      <c r="A66" s="461" t="s">
        <v>237</v>
      </c>
      <c r="B66" s="320" t="s">
        <v>238</v>
      </c>
      <c r="C66" s="375"/>
      <c r="D66" s="322"/>
      <c r="E66" s="463"/>
      <c r="F66" s="279"/>
    </row>
    <row r="67" ht="27.95" customHeight="1" spans="1:6">
      <c r="A67" s="461" t="s">
        <v>239</v>
      </c>
      <c r="B67" s="320" t="s">
        <v>240</v>
      </c>
      <c r="C67" s="375"/>
      <c r="D67" s="322"/>
      <c r="E67" s="463"/>
      <c r="F67" s="279"/>
    </row>
    <row r="68" ht="27.95" customHeight="1" spans="1:6">
      <c r="A68" s="461" t="s">
        <v>241</v>
      </c>
      <c r="B68" s="320" t="s">
        <v>242</v>
      </c>
      <c r="C68" s="375"/>
      <c r="D68" s="322"/>
      <c r="E68" s="463"/>
      <c r="F68" s="279"/>
    </row>
    <row r="69" ht="27.95" customHeight="1" spans="1:6">
      <c r="A69" s="461" t="s">
        <v>243</v>
      </c>
      <c r="B69" s="320" t="s">
        <v>157</v>
      </c>
      <c r="C69" s="462">
        <v>171</v>
      </c>
      <c r="D69" s="322">
        <v>120</v>
      </c>
      <c r="E69" s="463">
        <f>D69/C69-1</f>
        <v>-0.3</v>
      </c>
      <c r="F69" s="279"/>
    </row>
    <row r="70" ht="27.95" customHeight="1" spans="1:6">
      <c r="A70" s="461" t="s">
        <v>244</v>
      </c>
      <c r="B70" s="320" t="s">
        <v>245</v>
      </c>
      <c r="C70" s="462">
        <v>35</v>
      </c>
      <c r="D70" s="322">
        <v>30</v>
      </c>
      <c r="E70" s="463">
        <f>D70/C70-1</f>
        <v>-0.14</v>
      </c>
      <c r="F70" s="279"/>
    </row>
    <row r="71" ht="27.95" customHeight="1" spans="1:6">
      <c r="A71" s="457" t="s">
        <v>246</v>
      </c>
      <c r="B71" s="316" t="s">
        <v>247</v>
      </c>
      <c r="C71" s="464">
        <v>35</v>
      </c>
      <c r="D71" s="464">
        <v>100</v>
      </c>
      <c r="E71" s="459">
        <f>D71/C71-1</f>
        <v>1.86</v>
      </c>
      <c r="F71" s="279"/>
    </row>
    <row r="72" ht="27.95" customHeight="1" spans="1:6">
      <c r="A72" s="461" t="s">
        <v>248</v>
      </c>
      <c r="B72" s="320" t="s">
        <v>139</v>
      </c>
      <c r="C72" s="462">
        <v>35</v>
      </c>
      <c r="D72" s="322">
        <v>100</v>
      </c>
      <c r="E72" s="463">
        <f>D72/C72-1</f>
        <v>1.86</v>
      </c>
      <c r="F72" s="279"/>
    </row>
    <row r="73" ht="27.95" customHeight="1" spans="1:6">
      <c r="A73" s="461" t="s">
        <v>249</v>
      </c>
      <c r="B73" s="320" t="s">
        <v>141</v>
      </c>
      <c r="C73" s="375"/>
      <c r="D73" s="322"/>
      <c r="E73" s="463"/>
      <c r="F73" s="279"/>
    </row>
    <row r="74" ht="27.95" customHeight="1" spans="1:6">
      <c r="A74" s="461" t="s">
        <v>250</v>
      </c>
      <c r="B74" s="320" t="s">
        <v>143</v>
      </c>
      <c r="C74" s="375"/>
      <c r="D74" s="322"/>
      <c r="E74" s="463"/>
      <c r="F74" s="279"/>
    </row>
    <row r="75" ht="27.95" customHeight="1" spans="1:6">
      <c r="A75" s="461" t="s">
        <v>251</v>
      </c>
      <c r="B75" s="468" t="s">
        <v>252</v>
      </c>
      <c r="C75" s="375"/>
      <c r="D75" s="322"/>
      <c r="E75" s="463"/>
      <c r="F75" s="279"/>
    </row>
    <row r="76" ht="27.95" customHeight="1" spans="1:6">
      <c r="A76" s="461" t="s">
        <v>253</v>
      </c>
      <c r="B76" s="468" t="s">
        <v>254</v>
      </c>
      <c r="C76" s="375"/>
      <c r="D76" s="322"/>
      <c r="E76" s="463"/>
      <c r="F76" s="279"/>
    </row>
    <row r="77" ht="27.95" customHeight="1" spans="1:6">
      <c r="A77" s="461" t="s">
        <v>255</v>
      </c>
      <c r="B77" s="468" t="s">
        <v>256</v>
      </c>
      <c r="C77" s="375"/>
      <c r="D77" s="322"/>
      <c r="E77" s="463"/>
      <c r="F77" s="279"/>
    </row>
    <row r="78" ht="27.95" customHeight="1" spans="1:6">
      <c r="A78" s="461" t="s">
        <v>257</v>
      </c>
      <c r="B78" s="468" t="s">
        <v>258</v>
      </c>
      <c r="C78" s="375"/>
      <c r="D78" s="322"/>
      <c r="E78" s="463"/>
      <c r="F78" s="279"/>
    </row>
    <row r="79" ht="27.95" customHeight="1" spans="1:6">
      <c r="A79" s="461" t="s">
        <v>259</v>
      </c>
      <c r="B79" s="468" t="s">
        <v>260</v>
      </c>
      <c r="C79" s="375"/>
      <c r="D79" s="322"/>
      <c r="E79" s="463"/>
      <c r="F79" s="279"/>
    </row>
    <row r="80" ht="27.95" customHeight="1" spans="1:6">
      <c r="A80" s="461" t="s">
        <v>261</v>
      </c>
      <c r="B80" s="320" t="s">
        <v>240</v>
      </c>
      <c r="C80" s="375"/>
      <c r="D80" s="322"/>
      <c r="E80" s="463"/>
      <c r="F80" s="279"/>
    </row>
    <row r="81" ht="27.95" customHeight="1" spans="1:6">
      <c r="A81" s="469">
        <v>2010710</v>
      </c>
      <c r="B81" s="320" t="s">
        <v>262</v>
      </c>
      <c r="C81" s="375"/>
      <c r="D81" s="322"/>
      <c r="E81" s="463"/>
      <c r="F81" s="279"/>
    </row>
    <row r="82" ht="27.95" customHeight="1" spans="1:6">
      <c r="A82" s="461" t="s">
        <v>263</v>
      </c>
      <c r="B82" s="320" t="s">
        <v>157</v>
      </c>
      <c r="C82" s="375"/>
      <c r="D82" s="322"/>
      <c r="E82" s="463"/>
      <c r="F82" s="279"/>
    </row>
    <row r="83" ht="27.95" customHeight="1" spans="1:6">
      <c r="A83" s="461" t="s">
        <v>264</v>
      </c>
      <c r="B83" s="320" t="s">
        <v>265</v>
      </c>
      <c r="C83" s="375"/>
      <c r="D83" s="322"/>
      <c r="E83" s="463"/>
      <c r="F83" s="279"/>
    </row>
    <row r="84" ht="27.95" customHeight="1" spans="1:6">
      <c r="A84" s="457" t="s">
        <v>266</v>
      </c>
      <c r="B84" s="316" t="s">
        <v>267</v>
      </c>
      <c r="C84" s="464">
        <f>SUM(C85:C92)</f>
        <v>62</v>
      </c>
      <c r="D84" s="464">
        <f>SUM(D85:D92)</f>
        <v>57</v>
      </c>
      <c r="E84" s="459">
        <f>D84/C84-1</f>
        <v>-0.08</v>
      </c>
      <c r="F84" s="279"/>
    </row>
    <row r="85" ht="27.95" customHeight="1" spans="1:6">
      <c r="A85" s="461" t="s">
        <v>268</v>
      </c>
      <c r="B85" s="320" t="s">
        <v>139</v>
      </c>
      <c r="C85" s="375"/>
      <c r="D85" s="322"/>
      <c r="E85" s="463"/>
      <c r="F85" s="279"/>
    </row>
    <row r="86" ht="27.95" customHeight="1" spans="1:6">
      <c r="A86" s="461" t="s">
        <v>269</v>
      </c>
      <c r="B86" s="320" t="s">
        <v>141</v>
      </c>
      <c r="C86" s="375"/>
      <c r="D86" s="322"/>
      <c r="E86" s="463"/>
      <c r="F86" s="279"/>
    </row>
    <row r="87" ht="27.95" customHeight="1" spans="1:6">
      <c r="A87" s="461" t="s">
        <v>270</v>
      </c>
      <c r="B87" s="320" t="s">
        <v>143</v>
      </c>
      <c r="C87" s="375"/>
      <c r="D87" s="322"/>
      <c r="E87" s="463"/>
      <c r="F87" s="279"/>
    </row>
    <row r="88" ht="27.95" customHeight="1" spans="1:6">
      <c r="A88" s="461" t="s">
        <v>271</v>
      </c>
      <c r="B88" s="320" t="s">
        <v>272</v>
      </c>
      <c r="C88" s="462">
        <v>50</v>
      </c>
      <c r="D88" s="322">
        <v>40</v>
      </c>
      <c r="E88" s="463">
        <f>D88/C88-1</f>
        <v>-0.2</v>
      </c>
      <c r="F88" s="279"/>
    </row>
    <row r="89" ht="27.95" customHeight="1" spans="1:6">
      <c r="A89" s="461" t="s">
        <v>273</v>
      </c>
      <c r="B89" s="320" t="s">
        <v>274</v>
      </c>
      <c r="C89" s="375"/>
      <c r="D89" s="322"/>
      <c r="E89" s="463"/>
      <c r="F89" s="279"/>
    </row>
    <row r="90" ht="27.95" customHeight="1" spans="1:6">
      <c r="A90" s="461" t="s">
        <v>275</v>
      </c>
      <c r="B90" s="320" t="s">
        <v>240</v>
      </c>
      <c r="C90" s="375"/>
      <c r="D90" s="322"/>
      <c r="E90" s="463"/>
      <c r="F90" s="279"/>
    </row>
    <row r="91" ht="27.95" customHeight="1" spans="1:6">
      <c r="A91" s="461" t="s">
        <v>276</v>
      </c>
      <c r="B91" s="320" t="s">
        <v>157</v>
      </c>
      <c r="C91" s="462">
        <v>12</v>
      </c>
      <c r="D91" s="322">
        <v>17</v>
      </c>
      <c r="E91" s="463">
        <f>D91/C91-1</f>
        <v>0.42</v>
      </c>
      <c r="F91" s="279"/>
    </row>
    <row r="92" ht="27.95" customHeight="1" spans="1:6">
      <c r="A92" s="461" t="s">
        <v>277</v>
      </c>
      <c r="B92" s="320" t="s">
        <v>278</v>
      </c>
      <c r="C92" s="375"/>
      <c r="D92" s="322"/>
      <c r="E92" s="463"/>
      <c r="F92" s="279"/>
    </row>
    <row r="93" ht="27.95" customHeight="1" spans="1:6">
      <c r="A93" s="457" t="s">
        <v>279</v>
      </c>
      <c r="B93" s="316" t="s">
        <v>280</v>
      </c>
      <c r="C93" s="464">
        <f>SUM(C94:C105)</f>
        <v>67</v>
      </c>
      <c r="D93" s="464">
        <f>SUM(D94:D105)</f>
        <v>70</v>
      </c>
      <c r="E93" s="459">
        <f>D93/C93-1</f>
        <v>0.04</v>
      </c>
      <c r="F93" s="279"/>
    </row>
    <row r="94" ht="27.95" customHeight="1" spans="1:6">
      <c r="A94" s="461" t="s">
        <v>281</v>
      </c>
      <c r="B94" s="320" t="s">
        <v>139</v>
      </c>
      <c r="C94" s="375"/>
      <c r="D94" s="324"/>
      <c r="E94" s="459"/>
      <c r="F94" s="279"/>
    </row>
    <row r="95" ht="27.95" customHeight="1" spans="1:6">
      <c r="A95" s="461" t="s">
        <v>282</v>
      </c>
      <c r="B95" s="320" t="s">
        <v>141</v>
      </c>
      <c r="C95" s="375"/>
      <c r="D95" s="324"/>
      <c r="E95" s="459"/>
      <c r="F95" s="279"/>
    </row>
    <row r="96" ht="27.95" customHeight="1" spans="1:6">
      <c r="A96" s="461" t="s">
        <v>283</v>
      </c>
      <c r="B96" s="320" t="s">
        <v>143</v>
      </c>
      <c r="C96" s="375"/>
      <c r="D96" s="324"/>
      <c r="E96" s="459"/>
      <c r="F96" s="279"/>
    </row>
    <row r="97" ht="27.95" customHeight="1" spans="1:6">
      <c r="A97" s="461" t="s">
        <v>284</v>
      </c>
      <c r="B97" s="320" t="s">
        <v>285</v>
      </c>
      <c r="C97" s="375"/>
      <c r="D97" s="324"/>
      <c r="E97" s="459"/>
      <c r="F97" s="279"/>
    </row>
    <row r="98" ht="27.95" customHeight="1" spans="1:6">
      <c r="A98" s="461" t="s">
        <v>286</v>
      </c>
      <c r="B98" s="320" t="s">
        <v>287</v>
      </c>
      <c r="C98" s="375"/>
      <c r="D98" s="324"/>
      <c r="E98" s="459"/>
      <c r="F98" s="279"/>
    </row>
    <row r="99" ht="27.95" customHeight="1" spans="1:6">
      <c r="A99" s="461" t="s">
        <v>288</v>
      </c>
      <c r="B99" s="320" t="s">
        <v>240</v>
      </c>
      <c r="C99" s="375"/>
      <c r="D99" s="324"/>
      <c r="E99" s="459"/>
      <c r="F99" s="279"/>
    </row>
    <row r="100" ht="27.95" customHeight="1" spans="1:6">
      <c r="A100" s="461" t="s">
        <v>289</v>
      </c>
      <c r="B100" s="320" t="s">
        <v>290</v>
      </c>
      <c r="C100" s="375"/>
      <c r="D100" s="324"/>
      <c r="E100" s="459"/>
      <c r="F100" s="279"/>
    </row>
    <row r="101" ht="27.95" customHeight="1" spans="1:6">
      <c r="A101" s="461" t="s">
        <v>291</v>
      </c>
      <c r="B101" s="320" t="s">
        <v>292</v>
      </c>
      <c r="C101" s="375"/>
      <c r="D101" s="324"/>
      <c r="E101" s="459"/>
      <c r="F101" s="279"/>
    </row>
    <row r="102" ht="27.95" customHeight="1" spans="1:6">
      <c r="A102" s="461" t="s">
        <v>293</v>
      </c>
      <c r="B102" s="320" t="s">
        <v>294</v>
      </c>
      <c r="C102" s="375"/>
      <c r="D102" s="324"/>
      <c r="E102" s="459"/>
      <c r="F102" s="279"/>
    </row>
    <row r="103" ht="27.95" customHeight="1" spans="1:6">
      <c r="A103" s="461" t="s">
        <v>295</v>
      </c>
      <c r="B103" s="320" t="s">
        <v>296</v>
      </c>
      <c r="C103" s="375"/>
      <c r="D103" s="324"/>
      <c r="E103" s="459"/>
      <c r="F103" s="279"/>
    </row>
    <row r="104" ht="27.95" customHeight="1" spans="1:6">
      <c r="A104" s="461" t="s">
        <v>297</v>
      </c>
      <c r="B104" s="320" t="s">
        <v>157</v>
      </c>
      <c r="C104" s="375"/>
      <c r="D104" s="324"/>
      <c r="E104" s="459"/>
      <c r="F104" s="279"/>
    </row>
    <row r="105" ht="27.95" customHeight="1" spans="1:6">
      <c r="A105" s="461" t="s">
        <v>298</v>
      </c>
      <c r="B105" s="320" t="s">
        <v>299</v>
      </c>
      <c r="C105" s="462">
        <v>67</v>
      </c>
      <c r="D105" s="322">
        <v>70</v>
      </c>
      <c r="E105" s="463">
        <f>D105/C105-1</f>
        <v>0.04</v>
      </c>
      <c r="F105" s="279"/>
    </row>
    <row r="106" ht="27.95" customHeight="1" spans="1:6">
      <c r="A106" s="457" t="s">
        <v>300</v>
      </c>
      <c r="B106" s="184" t="s">
        <v>301</v>
      </c>
      <c r="C106" s="375">
        <f>SUM(C107:C115)</f>
        <v>0</v>
      </c>
      <c r="D106" s="324"/>
      <c r="E106" s="459"/>
      <c r="F106" s="279"/>
    </row>
    <row r="107" ht="27.95" customHeight="1" spans="1:6">
      <c r="A107" s="461" t="s">
        <v>302</v>
      </c>
      <c r="B107" s="470" t="s">
        <v>303</v>
      </c>
      <c r="C107" s="375"/>
      <c r="D107" s="324"/>
      <c r="E107" s="459"/>
      <c r="F107" s="279"/>
    </row>
    <row r="108" ht="27.95" customHeight="1" spans="1:6">
      <c r="A108" s="461" t="s">
        <v>304</v>
      </c>
      <c r="B108" s="471" t="s">
        <v>305</v>
      </c>
      <c r="C108" s="375"/>
      <c r="D108" s="324"/>
      <c r="E108" s="459"/>
      <c r="F108" s="279"/>
    </row>
    <row r="109" ht="27.95" customHeight="1" spans="1:6">
      <c r="A109" s="461" t="s">
        <v>306</v>
      </c>
      <c r="B109" s="470" t="s">
        <v>307</v>
      </c>
      <c r="C109" s="375"/>
      <c r="D109" s="324"/>
      <c r="E109" s="459"/>
      <c r="F109" s="279"/>
    </row>
    <row r="110" ht="27.95" customHeight="1" spans="1:6">
      <c r="A110" s="461" t="s">
        <v>308</v>
      </c>
      <c r="B110" s="470" t="s">
        <v>309</v>
      </c>
      <c r="C110" s="375"/>
      <c r="D110" s="324"/>
      <c r="E110" s="459"/>
      <c r="F110" s="279"/>
    </row>
    <row r="111" ht="27.95" customHeight="1" spans="1:6">
      <c r="A111" s="461" t="s">
        <v>310</v>
      </c>
      <c r="B111" s="470" t="s">
        <v>311</v>
      </c>
      <c r="C111" s="375"/>
      <c r="D111" s="324"/>
      <c r="E111" s="459"/>
      <c r="F111" s="279"/>
    </row>
    <row r="112" ht="27.95" customHeight="1" spans="1:6">
      <c r="A112" s="461" t="s">
        <v>312</v>
      </c>
      <c r="B112" s="470" t="s">
        <v>313</v>
      </c>
      <c r="C112" s="375"/>
      <c r="D112" s="324"/>
      <c r="E112" s="459"/>
      <c r="F112" s="279"/>
    </row>
    <row r="113" ht="27.95" customHeight="1" spans="1:6">
      <c r="A113" s="461" t="s">
        <v>314</v>
      </c>
      <c r="B113" s="470" t="s">
        <v>315</v>
      </c>
      <c r="C113" s="375"/>
      <c r="D113" s="324"/>
      <c r="E113" s="459"/>
      <c r="F113" s="279"/>
    </row>
    <row r="114" ht="27.95" customHeight="1" spans="1:6">
      <c r="A114" s="461" t="s">
        <v>316</v>
      </c>
      <c r="B114" s="470" t="s">
        <v>317</v>
      </c>
      <c r="C114" s="375"/>
      <c r="D114" s="324"/>
      <c r="E114" s="459"/>
      <c r="F114" s="279"/>
    </row>
    <row r="115" ht="27.95" customHeight="1" spans="1:6">
      <c r="A115" s="461" t="s">
        <v>318</v>
      </c>
      <c r="B115" s="470" t="s">
        <v>319</v>
      </c>
      <c r="C115" s="375"/>
      <c r="D115" s="324"/>
      <c r="E115" s="459"/>
      <c r="F115" s="279"/>
    </row>
    <row r="116" ht="27.95" customHeight="1" spans="1:6">
      <c r="A116" s="457" t="s">
        <v>320</v>
      </c>
      <c r="B116" s="316" t="s">
        <v>321</v>
      </c>
      <c r="C116" s="464">
        <f>SUM(C117:C124)</f>
        <v>1360</v>
      </c>
      <c r="D116" s="464">
        <f>SUM(D117:D124)</f>
        <v>1370</v>
      </c>
      <c r="E116" s="459">
        <f>D116/C116-1</f>
        <v>0.01</v>
      </c>
      <c r="F116" s="279"/>
    </row>
    <row r="117" ht="27.95" customHeight="1" spans="1:6">
      <c r="A117" s="461" t="s">
        <v>322</v>
      </c>
      <c r="B117" s="320" t="s">
        <v>139</v>
      </c>
      <c r="C117" s="462">
        <v>1285</v>
      </c>
      <c r="D117" s="322">
        <v>1220</v>
      </c>
      <c r="E117" s="463">
        <f>D117/C117-1</f>
        <v>-0.05</v>
      </c>
      <c r="F117" s="279"/>
    </row>
    <row r="118" ht="27.95" customHeight="1" spans="1:6">
      <c r="A118" s="461" t="s">
        <v>323</v>
      </c>
      <c r="B118" s="320" t="s">
        <v>141</v>
      </c>
      <c r="C118" s="462">
        <v>75</v>
      </c>
      <c r="D118" s="322">
        <v>110</v>
      </c>
      <c r="E118" s="463">
        <f>D118/C118-1</f>
        <v>0.47</v>
      </c>
      <c r="F118" s="279"/>
    </row>
    <row r="119" ht="27.95" customHeight="1" spans="1:6">
      <c r="A119" s="461" t="s">
        <v>324</v>
      </c>
      <c r="B119" s="320" t="s">
        <v>143</v>
      </c>
      <c r="C119" s="375"/>
      <c r="D119" s="322"/>
      <c r="E119" s="463"/>
      <c r="F119" s="279"/>
    </row>
    <row r="120" ht="27.95" customHeight="1" spans="1:6">
      <c r="A120" s="461" t="s">
        <v>325</v>
      </c>
      <c r="B120" s="320" t="s">
        <v>326</v>
      </c>
      <c r="C120" s="375"/>
      <c r="D120" s="322">
        <v>20</v>
      </c>
      <c r="E120" s="463"/>
      <c r="F120" s="279"/>
    </row>
    <row r="121" ht="27.95" customHeight="1" spans="1:6">
      <c r="A121" s="461" t="s">
        <v>327</v>
      </c>
      <c r="B121" s="320" t="s">
        <v>328</v>
      </c>
      <c r="C121" s="375"/>
      <c r="D121" s="322"/>
      <c r="E121" s="463"/>
      <c r="F121" s="279"/>
    </row>
    <row r="122" ht="27.95" customHeight="1" spans="1:6">
      <c r="A122" s="461" t="s">
        <v>329</v>
      </c>
      <c r="B122" s="320" t="s">
        <v>330</v>
      </c>
      <c r="C122" s="375"/>
      <c r="D122" s="322"/>
      <c r="E122" s="463"/>
      <c r="F122" s="279"/>
    </row>
    <row r="123" ht="27.95" customHeight="1" spans="1:6">
      <c r="A123" s="461" t="s">
        <v>331</v>
      </c>
      <c r="B123" s="320" t="s">
        <v>157</v>
      </c>
      <c r="C123" s="375"/>
      <c r="D123" s="322"/>
      <c r="E123" s="463"/>
      <c r="F123" s="279"/>
    </row>
    <row r="124" ht="27.95" customHeight="1" spans="1:6">
      <c r="A124" s="461" t="s">
        <v>332</v>
      </c>
      <c r="B124" s="320" t="s">
        <v>333</v>
      </c>
      <c r="C124" s="375"/>
      <c r="D124" s="322">
        <v>20</v>
      </c>
      <c r="E124" s="463"/>
      <c r="F124" s="279"/>
    </row>
    <row r="125" ht="27.95" customHeight="1" spans="1:6">
      <c r="A125" s="457" t="s">
        <v>334</v>
      </c>
      <c r="B125" s="316" t="s">
        <v>335</v>
      </c>
      <c r="C125" s="464">
        <f>SUM(C126:C135)</f>
        <v>535</v>
      </c>
      <c r="D125" s="464">
        <f>SUM(D126:D135)</f>
        <v>486</v>
      </c>
      <c r="E125" s="459">
        <f>D125/C125-1</f>
        <v>-0.09</v>
      </c>
      <c r="F125" s="279"/>
    </row>
    <row r="126" ht="27.95" customHeight="1" spans="1:6">
      <c r="A126" s="461" t="s">
        <v>336</v>
      </c>
      <c r="B126" s="320" t="s">
        <v>139</v>
      </c>
      <c r="C126" s="462">
        <v>380</v>
      </c>
      <c r="D126" s="322">
        <v>340</v>
      </c>
      <c r="E126" s="463">
        <f>D126/C126-1</f>
        <v>-0.11</v>
      </c>
      <c r="F126" s="279"/>
    </row>
    <row r="127" ht="27.95" customHeight="1" spans="1:6">
      <c r="A127" s="461" t="s">
        <v>337</v>
      </c>
      <c r="B127" s="320" t="s">
        <v>141</v>
      </c>
      <c r="C127" s="375"/>
      <c r="D127" s="322">
        <v>1</v>
      </c>
      <c r="E127" s="463"/>
      <c r="F127" s="279"/>
    </row>
    <row r="128" ht="27.95" customHeight="1" spans="1:6">
      <c r="A128" s="461" t="s">
        <v>338</v>
      </c>
      <c r="B128" s="320" t="s">
        <v>143</v>
      </c>
      <c r="C128" s="375"/>
      <c r="D128" s="322"/>
      <c r="E128" s="463"/>
      <c r="F128" s="279"/>
    </row>
    <row r="129" ht="27.95" customHeight="1" spans="1:6">
      <c r="A129" s="461" t="s">
        <v>339</v>
      </c>
      <c r="B129" s="320" t="s">
        <v>340</v>
      </c>
      <c r="C129" s="462">
        <v>5</v>
      </c>
      <c r="D129" s="322"/>
      <c r="E129" s="463">
        <f>D129/C129-1</f>
        <v>-1</v>
      </c>
      <c r="F129" s="279"/>
    </row>
    <row r="130" ht="27.95" customHeight="1" spans="1:6">
      <c r="A130" s="461" t="s">
        <v>341</v>
      </c>
      <c r="B130" s="320" t="s">
        <v>342</v>
      </c>
      <c r="C130" s="375"/>
      <c r="D130" s="322"/>
      <c r="E130" s="463"/>
      <c r="F130" s="279"/>
    </row>
    <row r="131" ht="27.95" customHeight="1" spans="1:6">
      <c r="A131" s="461" t="s">
        <v>343</v>
      </c>
      <c r="B131" s="320" t="s">
        <v>344</v>
      </c>
      <c r="C131" s="375"/>
      <c r="D131" s="322"/>
      <c r="E131" s="463"/>
      <c r="F131" s="279"/>
    </row>
    <row r="132" ht="27.95" customHeight="1" spans="1:6">
      <c r="A132" s="461" t="s">
        <v>345</v>
      </c>
      <c r="B132" s="320" t="s">
        <v>346</v>
      </c>
      <c r="C132" s="375"/>
      <c r="D132" s="322"/>
      <c r="E132" s="463"/>
      <c r="F132" s="279"/>
    </row>
    <row r="133" ht="27.95" customHeight="1" spans="1:6">
      <c r="A133" s="461" t="s">
        <v>347</v>
      </c>
      <c r="B133" s="320" t="s">
        <v>348</v>
      </c>
      <c r="C133" s="462">
        <v>30</v>
      </c>
      <c r="D133" s="322">
        <v>20</v>
      </c>
      <c r="E133" s="463">
        <f>D133/C133-1</f>
        <v>-0.33</v>
      </c>
      <c r="F133" s="279"/>
    </row>
    <row r="134" ht="27.95" customHeight="1" spans="1:6">
      <c r="A134" s="461" t="s">
        <v>349</v>
      </c>
      <c r="B134" s="320" t="s">
        <v>157</v>
      </c>
      <c r="C134" s="462">
        <v>120</v>
      </c>
      <c r="D134" s="322">
        <v>125</v>
      </c>
      <c r="E134" s="463">
        <f>D134/C134-1</f>
        <v>0.04</v>
      </c>
      <c r="F134" s="279"/>
    </row>
    <row r="135" ht="27.95" customHeight="1" spans="1:6">
      <c r="A135" s="461" t="s">
        <v>350</v>
      </c>
      <c r="B135" s="320" t="s">
        <v>351</v>
      </c>
      <c r="C135" s="375"/>
      <c r="D135" s="322"/>
      <c r="E135" s="463"/>
      <c r="F135" s="279"/>
    </row>
    <row r="136" ht="27.95" customHeight="1" spans="1:6">
      <c r="A136" s="457" t="s">
        <v>352</v>
      </c>
      <c r="B136" s="316" t="s">
        <v>353</v>
      </c>
      <c r="C136" s="375"/>
      <c r="D136" s="324"/>
      <c r="E136" s="459"/>
      <c r="F136" s="279"/>
    </row>
    <row r="137" ht="27.95" customHeight="1" spans="1:6">
      <c r="A137" s="461" t="s">
        <v>354</v>
      </c>
      <c r="B137" s="320" t="s">
        <v>139</v>
      </c>
      <c r="C137" s="375"/>
      <c r="D137" s="324"/>
      <c r="E137" s="459"/>
      <c r="F137" s="279"/>
    </row>
    <row r="138" ht="27.95" customHeight="1" spans="1:6">
      <c r="A138" s="461" t="s">
        <v>355</v>
      </c>
      <c r="B138" s="320" t="s">
        <v>141</v>
      </c>
      <c r="C138" s="375"/>
      <c r="D138" s="324"/>
      <c r="E138" s="459"/>
      <c r="F138" s="279"/>
    </row>
    <row r="139" ht="27.95" customHeight="1" spans="1:6">
      <c r="A139" s="461" t="s">
        <v>356</v>
      </c>
      <c r="B139" s="320" t="s">
        <v>143</v>
      </c>
      <c r="C139" s="375"/>
      <c r="D139" s="324"/>
      <c r="E139" s="459"/>
      <c r="F139" s="279"/>
    </row>
    <row r="140" ht="27.95" customHeight="1" spans="1:6">
      <c r="A140" s="461" t="s">
        <v>357</v>
      </c>
      <c r="B140" s="320" t="s">
        <v>358</v>
      </c>
      <c r="C140" s="375"/>
      <c r="D140" s="324"/>
      <c r="E140" s="459"/>
      <c r="F140" s="279"/>
    </row>
    <row r="141" ht="27.95" customHeight="1" spans="1:6">
      <c r="A141" s="461" t="s">
        <v>359</v>
      </c>
      <c r="B141" s="320" t="s">
        <v>360</v>
      </c>
      <c r="C141" s="375"/>
      <c r="D141" s="324"/>
      <c r="E141" s="459"/>
      <c r="F141" s="279"/>
    </row>
    <row r="142" ht="27.95" customHeight="1" spans="1:6">
      <c r="A142" s="461" t="s">
        <v>361</v>
      </c>
      <c r="B142" s="184" t="s">
        <v>362</v>
      </c>
      <c r="C142" s="375"/>
      <c r="D142" s="324"/>
      <c r="E142" s="459"/>
      <c r="F142" s="279"/>
    </row>
    <row r="143" ht="27.95" customHeight="1" spans="1:6">
      <c r="A143" s="461" t="s">
        <v>363</v>
      </c>
      <c r="B143" s="320" t="s">
        <v>364</v>
      </c>
      <c r="C143" s="375"/>
      <c r="D143" s="324"/>
      <c r="E143" s="459"/>
      <c r="F143" s="279"/>
    </row>
    <row r="144" ht="27.95" customHeight="1" spans="1:6">
      <c r="A144" s="461" t="s">
        <v>365</v>
      </c>
      <c r="B144" s="320" t="s">
        <v>366</v>
      </c>
      <c r="C144" s="375"/>
      <c r="D144" s="324"/>
      <c r="E144" s="459"/>
      <c r="F144" s="279"/>
    </row>
    <row r="145" ht="27.95" customHeight="1" spans="1:6">
      <c r="A145" s="461" t="s">
        <v>367</v>
      </c>
      <c r="B145" s="320" t="s">
        <v>368</v>
      </c>
      <c r="C145" s="375"/>
      <c r="D145" s="324"/>
      <c r="E145" s="459"/>
      <c r="F145" s="279"/>
    </row>
    <row r="146" ht="27.95" customHeight="1" spans="1:6">
      <c r="A146" s="461" t="s">
        <v>369</v>
      </c>
      <c r="B146" s="320" t="s">
        <v>370</v>
      </c>
      <c r="C146" s="375"/>
      <c r="D146" s="324"/>
      <c r="E146" s="459"/>
      <c r="F146" s="279"/>
    </row>
    <row r="147" ht="27.95" customHeight="1" spans="1:6">
      <c r="A147" s="461" t="s">
        <v>371</v>
      </c>
      <c r="B147" s="320" t="s">
        <v>157</v>
      </c>
      <c r="C147" s="375"/>
      <c r="D147" s="324"/>
      <c r="E147" s="459"/>
      <c r="F147" s="279"/>
    </row>
    <row r="148" ht="27.95" customHeight="1" spans="1:6">
      <c r="A148" s="461" t="s">
        <v>372</v>
      </c>
      <c r="B148" s="320" t="s">
        <v>373</v>
      </c>
      <c r="C148" s="375"/>
      <c r="D148" s="324"/>
      <c r="E148" s="459"/>
      <c r="F148" s="279"/>
    </row>
    <row r="149" ht="27.95" customHeight="1" spans="1:6">
      <c r="A149" s="457" t="s">
        <v>374</v>
      </c>
      <c r="B149" s="316" t="s">
        <v>375</v>
      </c>
      <c r="C149" s="464">
        <f>SUM(C150:C155)</f>
        <v>223</v>
      </c>
      <c r="D149" s="464">
        <f>SUM(D150:D155)</f>
        <v>180</v>
      </c>
      <c r="E149" s="459">
        <f>D149/C149-1</f>
        <v>-0.19</v>
      </c>
      <c r="F149" s="279"/>
    </row>
    <row r="150" ht="27.95" customHeight="1" spans="1:6">
      <c r="A150" s="461" t="s">
        <v>376</v>
      </c>
      <c r="B150" s="320" t="s">
        <v>139</v>
      </c>
      <c r="C150" s="462">
        <v>139</v>
      </c>
      <c r="D150" s="322">
        <v>145</v>
      </c>
      <c r="E150" s="463">
        <f>D150/C150-1</f>
        <v>0.04</v>
      </c>
      <c r="F150" s="279"/>
    </row>
    <row r="151" ht="27.95" customHeight="1" spans="1:6">
      <c r="A151" s="461" t="s">
        <v>377</v>
      </c>
      <c r="B151" s="320" t="s">
        <v>141</v>
      </c>
      <c r="C151" s="462">
        <v>2</v>
      </c>
      <c r="D151" s="322"/>
      <c r="E151" s="463">
        <f>D151/C151-1</f>
        <v>-1</v>
      </c>
      <c r="F151" s="279"/>
    </row>
    <row r="152" ht="27.95" customHeight="1" spans="1:6">
      <c r="A152" s="461" t="s">
        <v>378</v>
      </c>
      <c r="B152" s="320" t="s">
        <v>143</v>
      </c>
      <c r="C152" s="375"/>
      <c r="D152" s="322"/>
      <c r="E152" s="463"/>
      <c r="F152" s="279"/>
    </row>
    <row r="153" ht="27.95" customHeight="1" spans="1:6">
      <c r="A153" s="461" t="s">
        <v>379</v>
      </c>
      <c r="B153" s="320" t="s">
        <v>380</v>
      </c>
      <c r="C153" s="462">
        <v>7</v>
      </c>
      <c r="D153" s="322">
        <v>10</v>
      </c>
      <c r="E153" s="463">
        <f>D153/C153-1</f>
        <v>0.43</v>
      </c>
      <c r="F153" s="279"/>
    </row>
    <row r="154" ht="27.95" customHeight="1" spans="1:6">
      <c r="A154" s="461" t="s">
        <v>381</v>
      </c>
      <c r="B154" s="320" t="s">
        <v>157</v>
      </c>
      <c r="C154" s="375"/>
      <c r="D154" s="322"/>
      <c r="E154" s="463"/>
      <c r="F154" s="279"/>
    </row>
    <row r="155" ht="27.95" customHeight="1" spans="1:6">
      <c r="A155" s="461" t="s">
        <v>382</v>
      </c>
      <c r="B155" s="320" t="s">
        <v>383</v>
      </c>
      <c r="C155" s="467">
        <v>75</v>
      </c>
      <c r="D155" s="322">
        <v>25</v>
      </c>
      <c r="E155" s="463">
        <f>D155/C155-1</f>
        <v>-0.67</v>
      </c>
      <c r="F155" s="279"/>
    </row>
    <row r="156" ht="27.95" customHeight="1" spans="1:6">
      <c r="A156" s="457" t="s">
        <v>384</v>
      </c>
      <c r="B156" s="316" t="s">
        <v>385</v>
      </c>
      <c r="C156" s="375"/>
      <c r="D156" s="324"/>
      <c r="E156" s="459"/>
      <c r="F156" s="279"/>
    </row>
    <row r="157" ht="27.95" customHeight="1" spans="1:6">
      <c r="A157" s="461" t="s">
        <v>386</v>
      </c>
      <c r="B157" s="320" t="s">
        <v>139</v>
      </c>
      <c r="C157" s="375"/>
      <c r="D157" s="324"/>
      <c r="E157" s="459"/>
      <c r="F157" s="279"/>
    </row>
    <row r="158" ht="27.95" customHeight="1" spans="1:6">
      <c r="A158" s="461" t="s">
        <v>387</v>
      </c>
      <c r="B158" s="320" t="s">
        <v>141</v>
      </c>
      <c r="C158" s="375"/>
      <c r="D158" s="324"/>
      <c r="E158" s="459"/>
      <c r="F158" s="279"/>
    </row>
    <row r="159" ht="27.95" customHeight="1" spans="1:6">
      <c r="A159" s="461" t="s">
        <v>388</v>
      </c>
      <c r="B159" s="320" t="s">
        <v>143</v>
      </c>
      <c r="C159" s="375"/>
      <c r="D159" s="324"/>
      <c r="E159" s="459"/>
      <c r="F159" s="279"/>
    </row>
    <row r="160" ht="27.95" customHeight="1" spans="1:6">
      <c r="A160" s="461" t="s">
        <v>389</v>
      </c>
      <c r="B160" s="320" t="s">
        <v>390</v>
      </c>
      <c r="C160" s="375"/>
      <c r="D160" s="324"/>
      <c r="E160" s="459"/>
      <c r="F160" s="279"/>
    </row>
    <row r="161" ht="27.95" customHeight="1" spans="1:6">
      <c r="A161" s="461" t="s">
        <v>391</v>
      </c>
      <c r="B161" s="320" t="s">
        <v>392</v>
      </c>
      <c r="C161" s="375"/>
      <c r="D161" s="324"/>
      <c r="E161" s="459"/>
      <c r="F161" s="279"/>
    </row>
    <row r="162" ht="27.95" customHeight="1" spans="1:6">
      <c r="A162" s="461" t="s">
        <v>393</v>
      </c>
      <c r="B162" s="320" t="s">
        <v>157</v>
      </c>
      <c r="C162" s="375"/>
      <c r="D162" s="324"/>
      <c r="E162" s="459"/>
      <c r="F162" s="279"/>
    </row>
    <row r="163" ht="27.95" customHeight="1" spans="1:6">
      <c r="A163" s="461" t="s">
        <v>394</v>
      </c>
      <c r="B163" s="320" t="s">
        <v>395</v>
      </c>
      <c r="C163" s="375"/>
      <c r="D163" s="324"/>
      <c r="E163" s="459"/>
      <c r="F163" s="279"/>
    </row>
    <row r="164" ht="27.95" customHeight="1" spans="1:6">
      <c r="A164" s="457" t="s">
        <v>396</v>
      </c>
      <c r="B164" s="316" t="s">
        <v>397</v>
      </c>
      <c r="C164" s="464">
        <f>SUM(C165:C169)</f>
        <v>86</v>
      </c>
      <c r="D164" s="464">
        <f>SUM(D165:D169)</f>
        <v>87</v>
      </c>
      <c r="E164" s="459">
        <f>D164/C164-1</f>
        <v>0.01</v>
      </c>
      <c r="F164" s="279"/>
    </row>
    <row r="165" ht="27.95" customHeight="1" spans="1:6">
      <c r="A165" s="461" t="s">
        <v>398</v>
      </c>
      <c r="B165" s="320" t="s">
        <v>139</v>
      </c>
      <c r="C165" s="467">
        <v>55</v>
      </c>
      <c r="D165" s="322">
        <v>2</v>
      </c>
      <c r="E165" s="463">
        <f>D165/C165-1</f>
        <v>-0.96</v>
      </c>
      <c r="F165" s="279"/>
    </row>
    <row r="166" ht="27.95" customHeight="1" spans="1:6">
      <c r="A166" s="461" t="s">
        <v>399</v>
      </c>
      <c r="B166" s="320" t="s">
        <v>141</v>
      </c>
      <c r="C166" s="375"/>
      <c r="D166" s="322"/>
      <c r="E166" s="463"/>
      <c r="F166" s="279"/>
    </row>
    <row r="167" ht="27.95" customHeight="1" spans="1:6">
      <c r="A167" s="461" t="s">
        <v>400</v>
      </c>
      <c r="B167" s="320" t="s">
        <v>143</v>
      </c>
      <c r="C167" s="375"/>
      <c r="D167" s="322"/>
      <c r="E167" s="463"/>
      <c r="F167" s="279"/>
    </row>
    <row r="168" ht="27.95" customHeight="1" spans="1:6">
      <c r="A168" s="461" t="s">
        <v>401</v>
      </c>
      <c r="B168" s="320" t="s">
        <v>402</v>
      </c>
      <c r="C168" s="467">
        <v>16</v>
      </c>
      <c r="D168" s="322">
        <v>15</v>
      </c>
      <c r="E168" s="463">
        <f>D168/C168-1</f>
        <v>-0.06</v>
      </c>
      <c r="F168" s="279"/>
    </row>
    <row r="169" ht="27.95" customHeight="1" spans="1:6">
      <c r="A169" s="461" t="s">
        <v>403</v>
      </c>
      <c r="B169" s="320" t="s">
        <v>404</v>
      </c>
      <c r="C169" s="467">
        <v>15</v>
      </c>
      <c r="D169" s="322">
        <v>70</v>
      </c>
      <c r="E169" s="463">
        <f>D169/C169-1</f>
        <v>3.67</v>
      </c>
      <c r="F169" s="279"/>
    </row>
    <row r="170" ht="27.95" customHeight="1" spans="1:6">
      <c r="A170" s="457" t="s">
        <v>405</v>
      </c>
      <c r="B170" s="316" t="s">
        <v>406</v>
      </c>
      <c r="C170" s="464">
        <f>SUM(C171:C176)</f>
        <v>135</v>
      </c>
      <c r="D170" s="464">
        <f>SUM(D171:D176)</f>
        <v>127</v>
      </c>
      <c r="E170" s="459">
        <f>D170/C170-1</f>
        <v>-0.06</v>
      </c>
      <c r="F170" s="279"/>
    </row>
    <row r="171" ht="27.95" customHeight="1" spans="1:6">
      <c r="A171" s="461" t="s">
        <v>407</v>
      </c>
      <c r="B171" s="320" t="s">
        <v>139</v>
      </c>
      <c r="C171" s="462">
        <v>125</v>
      </c>
      <c r="D171" s="322">
        <v>120</v>
      </c>
      <c r="E171" s="463">
        <f>D171/C171-1</f>
        <v>-0.04</v>
      </c>
      <c r="F171" s="279"/>
    </row>
    <row r="172" ht="27.95" customHeight="1" spans="1:6">
      <c r="A172" s="461" t="s">
        <v>408</v>
      </c>
      <c r="B172" s="320" t="s">
        <v>141</v>
      </c>
      <c r="C172" s="462">
        <v>10</v>
      </c>
      <c r="D172" s="322"/>
      <c r="E172" s="463">
        <f>D172/C172-1</f>
        <v>-1</v>
      </c>
      <c r="F172" s="279"/>
    </row>
    <row r="173" ht="27.95" customHeight="1" spans="1:6">
      <c r="A173" s="461" t="s">
        <v>409</v>
      </c>
      <c r="B173" s="320" t="s">
        <v>143</v>
      </c>
      <c r="C173" s="375"/>
      <c r="D173" s="322">
        <v>2</v>
      </c>
      <c r="E173" s="463"/>
      <c r="F173" s="279"/>
    </row>
    <row r="174" ht="27.95" customHeight="1" spans="1:6">
      <c r="A174" s="461" t="s">
        <v>410</v>
      </c>
      <c r="B174" s="320" t="s">
        <v>170</v>
      </c>
      <c r="C174" s="375"/>
      <c r="D174" s="322"/>
      <c r="E174" s="463"/>
      <c r="F174" s="279"/>
    </row>
    <row r="175" ht="27.95" customHeight="1" spans="1:6">
      <c r="A175" s="461" t="s">
        <v>411</v>
      </c>
      <c r="B175" s="320" t="s">
        <v>157</v>
      </c>
      <c r="C175" s="375"/>
      <c r="D175" s="322"/>
      <c r="E175" s="463"/>
      <c r="F175" s="279"/>
    </row>
    <row r="176" ht="27.95" customHeight="1" spans="1:6">
      <c r="A176" s="461" t="s">
        <v>412</v>
      </c>
      <c r="B176" s="320" t="s">
        <v>413</v>
      </c>
      <c r="C176" s="375"/>
      <c r="D176" s="322">
        <v>5</v>
      </c>
      <c r="E176" s="463"/>
      <c r="F176" s="279"/>
    </row>
    <row r="177" ht="27.95" customHeight="1" spans="1:6">
      <c r="A177" s="457" t="s">
        <v>414</v>
      </c>
      <c r="B177" s="316" t="s">
        <v>415</v>
      </c>
      <c r="C177" s="464">
        <f>SUM(C178:C183)</f>
        <v>596</v>
      </c>
      <c r="D177" s="464">
        <f>SUM(D178:D183)</f>
        <v>755</v>
      </c>
      <c r="E177" s="459">
        <f>D177/C177-1</f>
        <v>0.27</v>
      </c>
      <c r="F177" s="279"/>
    </row>
    <row r="178" ht="27.95" customHeight="1" spans="1:6">
      <c r="A178" s="461" t="s">
        <v>416</v>
      </c>
      <c r="B178" s="320" t="s">
        <v>139</v>
      </c>
      <c r="C178" s="462">
        <v>303</v>
      </c>
      <c r="D178" s="322">
        <v>300</v>
      </c>
      <c r="E178" s="463">
        <f>D178/C178-1</f>
        <v>-0.01</v>
      </c>
      <c r="F178" s="279"/>
    </row>
    <row r="179" ht="27.95" customHeight="1" spans="1:6">
      <c r="A179" s="461" t="s">
        <v>417</v>
      </c>
      <c r="B179" s="320" t="s">
        <v>141</v>
      </c>
      <c r="C179" s="462">
        <v>112</v>
      </c>
      <c r="D179" s="322">
        <v>90</v>
      </c>
      <c r="E179" s="463">
        <f>D179/C179-1</f>
        <v>-0.2</v>
      </c>
      <c r="F179" s="279"/>
    </row>
    <row r="180" ht="27.95" customHeight="1" spans="1:6">
      <c r="A180" s="461" t="s">
        <v>418</v>
      </c>
      <c r="B180" s="320" t="s">
        <v>143</v>
      </c>
      <c r="C180" s="375"/>
      <c r="D180" s="322"/>
      <c r="E180" s="463"/>
      <c r="F180" s="279"/>
    </row>
    <row r="181" ht="27.95" customHeight="1" spans="1:6">
      <c r="A181" s="472">
        <v>2012906</v>
      </c>
      <c r="B181" s="320" t="s">
        <v>419</v>
      </c>
      <c r="C181" s="375"/>
      <c r="D181" s="322"/>
      <c r="E181" s="463"/>
      <c r="F181" s="279"/>
    </row>
    <row r="182" ht="27.95" customHeight="1" spans="1:6">
      <c r="A182" s="461" t="s">
        <v>420</v>
      </c>
      <c r="B182" s="320" t="s">
        <v>157</v>
      </c>
      <c r="C182" s="462">
        <v>11</v>
      </c>
      <c r="D182" s="322">
        <v>15</v>
      </c>
      <c r="E182" s="463">
        <f>D182/C182-1</f>
        <v>0.36</v>
      </c>
      <c r="F182" s="279"/>
    </row>
    <row r="183" ht="27.95" customHeight="1" spans="1:6">
      <c r="A183" s="461" t="s">
        <v>421</v>
      </c>
      <c r="B183" s="320" t="s">
        <v>422</v>
      </c>
      <c r="C183" s="462">
        <v>170</v>
      </c>
      <c r="D183" s="322">
        <v>350</v>
      </c>
      <c r="E183" s="463">
        <f>D183/C183-1</f>
        <v>1.06</v>
      </c>
      <c r="F183" s="279"/>
    </row>
    <row r="184" ht="27.95" customHeight="1" spans="1:6">
      <c r="A184" s="457" t="s">
        <v>423</v>
      </c>
      <c r="B184" s="316" t="s">
        <v>424</v>
      </c>
      <c r="C184" s="464">
        <f>SUM(C185:C190)</f>
        <v>1588</v>
      </c>
      <c r="D184" s="464">
        <f>SUM(D185:D190)</f>
        <v>2830</v>
      </c>
      <c r="E184" s="459">
        <f>D184/C184-1</f>
        <v>0.78</v>
      </c>
      <c r="F184" s="279"/>
    </row>
    <row r="185" ht="27.95" customHeight="1" spans="1:6">
      <c r="A185" s="461" t="s">
        <v>425</v>
      </c>
      <c r="B185" s="320" t="s">
        <v>139</v>
      </c>
      <c r="C185" s="462">
        <v>1400</v>
      </c>
      <c r="D185" s="322">
        <v>1300</v>
      </c>
      <c r="E185" s="463">
        <f>D185/C185-1</f>
        <v>-0.07</v>
      </c>
      <c r="F185" s="279"/>
    </row>
    <row r="186" ht="27.95" customHeight="1" spans="1:6">
      <c r="A186" s="461" t="s">
        <v>426</v>
      </c>
      <c r="B186" s="320" t="s">
        <v>141</v>
      </c>
      <c r="C186" s="462">
        <v>183</v>
      </c>
      <c r="D186" s="322">
        <v>1500</v>
      </c>
      <c r="E186" s="463">
        <f>D186/C186-1</f>
        <v>7.2</v>
      </c>
      <c r="F186" s="279"/>
    </row>
    <row r="187" ht="27.95" customHeight="1" spans="1:6">
      <c r="A187" s="461" t="s">
        <v>427</v>
      </c>
      <c r="B187" s="320" t="s">
        <v>143</v>
      </c>
      <c r="C187" s="375"/>
      <c r="D187" s="322"/>
      <c r="E187" s="463"/>
      <c r="F187" s="279"/>
    </row>
    <row r="188" ht="27.95" customHeight="1" spans="1:6">
      <c r="A188" s="461" t="s">
        <v>428</v>
      </c>
      <c r="B188" s="320" t="s">
        <v>429</v>
      </c>
      <c r="C188" s="467">
        <v>5</v>
      </c>
      <c r="D188" s="322">
        <v>20</v>
      </c>
      <c r="E188" s="463">
        <f>D188/C188-1</f>
        <v>3</v>
      </c>
      <c r="F188" s="279"/>
    </row>
    <row r="189" ht="27.95" customHeight="1" spans="1:6">
      <c r="A189" s="461" t="s">
        <v>430</v>
      </c>
      <c r="B189" s="320" t="s">
        <v>157</v>
      </c>
      <c r="C189" s="375"/>
      <c r="D189" s="322">
        <v>10</v>
      </c>
      <c r="E189" s="463"/>
      <c r="F189" s="279"/>
    </row>
    <row r="190" ht="27.95" customHeight="1" spans="1:6">
      <c r="A190" s="461" t="s">
        <v>431</v>
      </c>
      <c r="B190" s="320" t="s">
        <v>432</v>
      </c>
      <c r="C190" s="375"/>
      <c r="D190" s="322"/>
      <c r="E190" s="463"/>
      <c r="F190" s="279"/>
    </row>
    <row r="191" ht="27.95" customHeight="1" spans="1:6">
      <c r="A191" s="457" t="s">
        <v>433</v>
      </c>
      <c r="B191" s="316" t="s">
        <v>434</v>
      </c>
      <c r="C191" s="464">
        <f>SUM(C192:C197)</f>
        <v>2965</v>
      </c>
      <c r="D191" s="464">
        <f>SUM(D192:D197)</f>
        <v>634</v>
      </c>
      <c r="E191" s="459">
        <f>D191/C191-1</f>
        <v>-0.79</v>
      </c>
      <c r="F191" s="279"/>
    </row>
    <row r="192" ht="27.95" customHeight="1" spans="1:6">
      <c r="A192" s="461" t="s">
        <v>435</v>
      </c>
      <c r="B192" s="320" t="s">
        <v>139</v>
      </c>
      <c r="C192" s="465">
        <v>305</v>
      </c>
      <c r="D192" s="322">
        <v>250</v>
      </c>
      <c r="E192" s="463">
        <f>D192/C192-1</f>
        <v>-0.18</v>
      </c>
      <c r="F192" s="279"/>
    </row>
    <row r="193" ht="27.95" customHeight="1" spans="1:6">
      <c r="A193" s="461" t="s">
        <v>436</v>
      </c>
      <c r="B193" s="320" t="s">
        <v>141</v>
      </c>
      <c r="C193" s="465">
        <v>60</v>
      </c>
      <c r="D193" s="322">
        <v>250</v>
      </c>
      <c r="E193" s="463">
        <f>D193/C193-1</f>
        <v>3.17</v>
      </c>
      <c r="F193" s="279"/>
    </row>
    <row r="194" ht="27.95" customHeight="1" spans="1:6">
      <c r="A194" s="461" t="s">
        <v>437</v>
      </c>
      <c r="B194" s="320" t="s">
        <v>143</v>
      </c>
      <c r="C194" s="375"/>
      <c r="D194" s="322"/>
      <c r="E194" s="463"/>
      <c r="F194" s="279"/>
    </row>
    <row r="195" ht="27.95" customHeight="1" spans="1:6">
      <c r="A195" s="461" t="s">
        <v>438</v>
      </c>
      <c r="B195" s="320" t="s">
        <v>439</v>
      </c>
      <c r="C195" s="375"/>
      <c r="D195" s="322"/>
      <c r="E195" s="463"/>
      <c r="F195" s="279"/>
    </row>
    <row r="196" ht="27.95" customHeight="1" spans="1:6">
      <c r="A196" s="461" t="s">
        <v>440</v>
      </c>
      <c r="B196" s="320" t="s">
        <v>157</v>
      </c>
      <c r="C196" s="375"/>
      <c r="D196" s="322"/>
      <c r="E196" s="463"/>
      <c r="F196" s="279"/>
    </row>
    <row r="197" ht="27.95" customHeight="1" spans="1:6">
      <c r="A197" s="461" t="s">
        <v>441</v>
      </c>
      <c r="B197" s="320" t="s">
        <v>442</v>
      </c>
      <c r="C197" s="467">
        <v>2600</v>
      </c>
      <c r="D197" s="322">
        <v>134</v>
      </c>
      <c r="E197" s="463">
        <f>D197/C197-1</f>
        <v>-0.95</v>
      </c>
      <c r="F197" s="279"/>
    </row>
    <row r="198" ht="27.95" customHeight="1" spans="1:6">
      <c r="A198" s="457" t="s">
        <v>443</v>
      </c>
      <c r="B198" s="316" t="s">
        <v>444</v>
      </c>
      <c r="C198" s="464">
        <f>SUM(C199:C204)</f>
        <v>625</v>
      </c>
      <c r="D198" s="464">
        <f>SUM(D199:D204)</f>
        <v>406</v>
      </c>
      <c r="E198" s="459">
        <f>D198/C198-1</f>
        <v>-0.35</v>
      </c>
      <c r="F198" s="279"/>
    </row>
    <row r="199" ht="27.95" customHeight="1" spans="1:6">
      <c r="A199" s="461" t="s">
        <v>445</v>
      </c>
      <c r="B199" s="320" t="s">
        <v>139</v>
      </c>
      <c r="C199" s="462">
        <v>165</v>
      </c>
      <c r="D199" s="322">
        <v>135</v>
      </c>
      <c r="E199" s="463">
        <f>D199/C199-1</f>
        <v>-0.18</v>
      </c>
      <c r="F199" s="279"/>
    </row>
    <row r="200" ht="27.95" customHeight="1" spans="1:6">
      <c r="A200" s="461" t="s">
        <v>446</v>
      </c>
      <c r="B200" s="320" t="s">
        <v>141</v>
      </c>
      <c r="C200" s="462">
        <v>60</v>
      </c>
      <c r="D200" s="322">
        <v>185</v>
      </c>
      <c r="E200" s="463">
        <f>D200/C200-1</f>
        <v>2.08</v>
      </c>
      <c r="F200" s="279"/>
    </row>
    <row r="201" ht="27.95" customHeight="1" spans="1:6">
      <c r="A201" s="461" t="s">
        <v>447</v>
      </c>
      <c r="B201" s="320" t="s">
        <v>143</v>
      </c>
      <c r="C201" s="375"/>
      <c r="D201" s="322"/>
      <c r="E201" s="463"/>
      <c r="F201" s="279"/>
    </row>
    <row r="202" ht="27.95" customHeight="1" spans="1:6">
      <c r="A202" s="461" t="s">
        <v>448</v>
      </c>
      <c r="B202" s="320" t="s">
        <v>449</v>
      </c>
      <c r="C202" s="375"/>
      <c r="D202" s="322"/>
      <c r="E202" s="463"/>
      <c r="F202" s="279"/>
    </row>
    <row r="203" ht="27.95" customHeight="1" spans="1:6">
      <c r="A203" s="461" t="s">
        <v>450</v>
      </c>
      <c r="B203" s="320" t="s">
        <v>157</v>
      </c>
      <c r="C203" s="462">
        <v>400</v>
      </c>
      <c r="D203" s="322">
        <v>86</v>
      </c>
      <c r="E203" s="463">
        <f>D203/C203-1</f>
        <v>-0.79</v>
      </c>
      <c r="F203" s="279"/>
    </row>
    <row r="204" ht="27.95" customHeight="1" spans="1:6">
      <c r="A204" s="461" t="s">
        <v>451</v>
      </c>
      <c r="B204" s="320" t="s">
        <v>452</v>
      </c>
      <c r="C204" s="375"/>
      <c r="D204" s="322"/>
      <c r="E204" s="463"/>
      <c r="F204" s="279"/>
    </row>
    <row r="205" ht="27.95" customHeight="1" spans="1:6">
      <c r="A205" s="457" t="s">
        <v>453</v>
      </c>
      <c r="B205" s="316" t="s">
        <v>454</v>
      </c>
      <c r="C205" s="464">
        <f>SUM(C206:C212)</f>
        <v>161</v>
      </c>
      <c r="D205" s="464">
        <f>SUM(D206:D212)</f>
        <v>150</v>
      </c>
      <c r="E205" s="459">
        <f>D205/C205-1</f>
        <v>-0.07</v>
      </c>
      <c r="F205" s="279"/>
    </row>
    <row r="206" ht="27.95" customHeight="1" spans="1:6">
      <c r="A206" s="461" t="s">
        <v>455</v>
      </c>
      <c r="B206" s="320" t="s">
        <v>139</v>
      </c>
      <c r="C206" s="462">
        <v>140</v>
      </c>
      <c r="D206" s="322">
        <v>130</v>
      </c>
      <c r="E206" s="463">
        <f>D206/C206-1</f>
        <v>-0.07</v>
      </c>
      <c r="F206" s="279"/>
    </row>
    <row r="207" ht="27.95" customHeight="1" spans="1:6">
      <c r="A207" s="461" t="s">
        <v>456</v>
      </c>
      <c r="B207" s="320" t="s">
        <v>141</v>
      </c>
      <c r="C207" s="462">
        <v>6</v>
      </c>
      <c r="D207" s="322"/>
      <c r="E207" s="463">
        <f>D207/C207-1</f>
        <v>-1</v>
      </c>
      <c r="F207" s="279"/>
    </row>
    <row r="208" ht="27.95" customHeight="1" spans="1:6">
      <c r="A208" s="461" t="s">
        <v>457</v>
      </c>
      <c r="B208" s="320" t="s">
        <v>143</v>
      </c>
      <c r="C208" s="375"/>
      <c r="D208" s="322"/>
      <c r="E208" s="463"/>
      <c r="F208" s="279"/>
    </row>
    <row r="209" ht="27.95" customHeight="1" spans="1:6">
      <c r="A209" s="461" t="s">
        <v>458</v>
      </c>
      <c r="B209" s="320" t="s">
        <v>459</v>
      </c>
      <c r="C209" s="375"/>
      <c r="D209" s="322">
        <v>1</v>
      </c>
      <c r="E209" s="463"/>
      <c r="F209" s="279"/>
    </row>
    <row r="210" ht="27.95" customHeight="1" spans="1:6">
      <c r="A210" s="461" t="s">
        <v>460</v>
      </c>
      <c r="B210" s="320" t="s">
        <v>461</v>
      </c>
      <c r="C210" s="375"/>
      <c r="D210" s="322">
        <v>1</v>
      </c>
      <c r="E210" s="463"/>
      <c r="F210" s="279"/>
    </row>
    <row r="211" ht="27.95" customHeight="1" spans="1:6">
      <c r="A211" s="461" t="s">
        <v>462</v>
      </c>
      <c r="B211" s="320" t="s">
        <v>157</v>
      </c>
      <c r="C211" s="462">
        <v>8</v>
      </c>
      <c r="D211" s="322">
        <v>8</v>
      </c>
      <c r="E211" s="463"/>
      <c r="F211" s="279"/>
    </row>
    <row r="212" ht="27.95" customHeight="1" spans="1:6">
      <c r="A212" s="461" t="s">
        <v>463</v>
      </c>
      <c r="B212" s="320" t="s">
        <v>464</v>
      </c>
      <c r="C212" s="462">
        <v>7</v>
      </c>
      <c r="D212" s="322">
        <v>10</v>
      </c>
      <c r="E212" s="463">
        <f>D212/C212-1</f>
        <v>0.43</v>
      </c>
      <c r="F212" s="279"/>
    </row>
    <row r="213" ht="27.95" customHeight="1" spans="1:6">
      <c r="A213" s="457" t="s">
        <v>465</v>
      </c>
      <c r="B213" s="316" t="s">
        <v>466</v>
      </c>
      <c r="C213" s="375"/>
      <c r="D213" s="324"/>
      <c r="E213" s="459"/>
      <c r="F213" s="279"/>
    </row>
    <row r="214" ht="27.95" customHeight="1" spans="1:6">
      <c r="A214" s="461" t="s">
        <v>467</v>
      </c>
      <c r="B214" s="320" t="s">
        <v>139</v>
      </c>
      <c r="C214" s="375"/>
      <c r="D214" s="324"/>
      <c r="E214" s="459"/>
      <c r="F214" s="279"/>
    </row>
    <row r="215" ht="27.95" customHeight="1" spans="1:6">
      <c r="A215" s="461" t="s">
        <v>468</v>
      </c>
      <c r="B215" s="320" t="s">
        <v>141</v>
      </c>
      <c r="C215" s="375"/>
      <c r="D215" s="324"/>
      <c r="E215" s="459"/>
      <c r="F215" s="279"/>
    </row>
    <row r="216" ht="27.95" customHeight="1" spans="1:6">
      <c r="A216" s="461" t="s">
        <v>469</v>
      </c>
      <c r="B216" s="320" t="s">
        <v>143</v>
      </c>
      <c r="C216" s="375"/>
      <c r="D216" s="324"/>
      <c r="E216" s="459"/>
      <c r="F216" s="279"/>
    </row>
    <row r="217" ht="27.95" customHeight="1" spans="1:6">
      <c r="A217" s="461" t="s">
        <v>470</v>
      </c>
      <c r="B217" s="320" t="s">
        <v>157</v>
      </c>
      <c r="C217" s="375"/>
      <c r="D217" s="324"/>
      <c r="E217" s="459"/>
      <c r="F217" s="279"/>
    </row>
    <row r="218" ht="27.95" customHeight="1" spans="1:6">
      <c r="A218" s="461" t="s">
        <v>471</v>
      </c>
      <c r="B218" s="320" t="s">
        <v>472</v>
      </c>
      <c r="C218" s="375"/>
      <c r="D218" s="324"/>
      <c r="E218" s="459"/>
      <c r="F218" s="279"/>
    </row>
    <row r="219" ht="27.95" customHeight="1" spans="1:6">
      <c r="A219" s="457" t="s">
        <v>473</v>
      </c>
      <c r="B219" s="316" t="s">
        <v>474</v>
      </c>
      <c r="C219" s="464">
        <f>SUM(C220:C224)</f>
        <v>0</v>
      </c>
      <c r="D219" s="464">
        <f>SUM(D220:D224)</f>
        <v>10</v>
      </c>
      <c r="E219" s="459"/>
      <c r="F219" s="279"/>
    </row>
    <row r="220" ht="27.95" customHeight="1" spans="1:6">
      <c r="A220" s="461" t="s">
        <v>475</v>
      </c>
      <c r="B220" s="320" t="s">
        <v>139</v>
      </c>
      <c r="C220" s="375"/>
      <c r="D220" s="324"/>
      <c r="E220" s="459"/>
      <c r="F220" s="279"/>
    </row>
    <row r="221" ht="27.95" customHeight="1" spans="1:6">
      <c r="A221" s="461" t="s">
        <v>476</v>
      </c>
      <c r="B221" s="320" t="s">
        <v>141</v>
      </c>
      <c r="C221" s="375"/>
      <c r="D221" s="324"/>
      <c r="E221" s="459"/>
      <c r="F221" s="279"/>
    </row>
    <row r="222" ht="27.95" customHeight="1" spans="1:6">
      <c r="A222" s="461" t="s">
        <v>477</v>
      </c>
      <c r="B222" s="320" t="s">
        <v>143</v>
      </c>
      <c r="C222" s="375"/>
      <c r="D222" s="322"/>
      <c r="E222" s="463"/>
      <c r="F222" s="279"/>
    </row>
    <row r="223" ht="27.95" customHeight="1" spans="1:6">
      <c r="A223" s="461" t="s">
        <v>478</v>
      </c>
      <c r="B223" s="320" t="s">
        <v>157</v>
      </c>
      <c r="C223" s="375"/>
      <c r="D223" s="322"/>
      <c r="E223" s="463"/>
      <c r="F223" s="279"/>
    </row>
    <row r="224" ht="27.95" customHeight="1" spans="1:6">
      <c r="A224" s="461" t="s">
        <v>479</v>
      </c>
      <c r="B224" s="320" t="s">
        <v>480</v>
      </c>
      <c r="C224" s="375"/>
      <c r="D224" s="322">
        <v>10</v>
      </c>
      <c r="E224" s="463"/>
      <c r="F224" s="279"/>
    </row>
    <row r="225" ht="27.95" customHeight="1" spans="1:6">
      <c r="A225" s="457" t="s">
        <v>481</v>
      </c>
      <c r="B225" s="316" t="s">
        <v>482</v>
      </c>
      <c r="C225" s="375"/>
      <c r="D225" s="322"/>
      <c r="E225" s="463"/>
      <c r="F225" s="279"/>
    </row>
    <row r="226" ht="27.95" customHeight="1" spans="1:6">
      <c r="A226" s="461" t="s">
        <v>483</v>
      </c>
      <c r="B226" s="320" t="s">
        <v>139</v>
      </c>
      <c r="C226" s="375"/>
      <c r="D226" s="324"/>
      <c r="E226" s="459"/>
      <c r="F226" s="279"/>
    </row>
    <row r="227" ht="27.95" customHeight="1" spans="1:6">
      <c r="A227" s="461" t="s">
        <v>484</v>
      </c>
      <c r="B227" s="320" t="s">
        <v>141</v>
      </c>
      <c r="C227" s="375"/>
      <c r="D227" s="324"/>
      <c r="E227" s="459"/>
      <c r="F227" s="279"/>
    </row>
    <row r="228" ht="27.95" customHeight="1" spans="1:6">
      <c r="A228" s="461" t="s">
        <v>485</v>
      </c>
      <c r="B228" s="320" t="s">
        <v>143</v>
      </c>
      <c r="C228" s="375"/>
      <c r="D228" s="324"/>
      <c r="E228" s="459"/>
      <c r="F228" s="279"/>
    </row>
    <row r="229" ht="27.95" customHeight="1" spans="1:6">
      <c r="A229" s="461" t="s">
        <v>486</v>
      </c>
      <c r="B229" s="320" t="s">
        <v>487</v>
      </c>
      <c r="C229" s="375"/>
      <c r="D229" s="324"/>
      <c r="E229" s="459"/>
      <c r="F229" s="279"/>
    </row>
    <row r="230" ht="27.95" customHeight="1" spans="1:6">
      <c r="A230" s="461" t="s">
        <v>488</v>
      </c>
      <c r="B230" s="320" t="s">
        <v>157</v>
      </c>
      <c r="C230" s="375"/>
      <c r="D230" s="324"/>
      <c r="E230" s="459"/>
      <c r="F230" s="279"/>
    </row>
    <row r="231" ht="27.95" customHeight="1" spans="1:6">
      <c r="A231" s="461" t="s">
        <v>489</v>
      </c>
      <c r="B231" s="320" t="s">
        <v>490</v>
      </c>
      <c r="C231" s="375"/>
      <c r="D231" s="324"/>
      <c r="E231" s="459"/>
      <c r="F231" s="279"/>
    </row>
    <row r="232" ht="27.95" customHeight="1" spans="1:6">
      <c r="A232" s="457" t="s">
        <v>491</v>
      </c>
      <c r="B232" s="316" t="s">
        <v>492</v>
      </c>
      <c r="C232" s="464">
        <f>SUM(C233:C246)</f>
        <v>658</v>
      </c>
      <c r="D232" s="464">
        <f>SUM(D233:D246)</f>
        <v>546</v>
      </c>
      <c r="E232" s="459">
        <f>D232/C232-1</f>
        <v>-0.17</v>
      </c>
      <c r="F232" s="279"/>
    </row>
    <row r="233" ht="27.95" customHeight="1" spans="1:6">
      <c r="A233" s="461" t="s">
        <v>493</v>
      </c>
      <c r="B233" s="320" t="s">
        <v>139</v>
      </c>
      <c r="C233" s="467">
        <v>580</v>
      </c>
      <c r="D233" s="322">
        <v>450</v>
      </c>
      <c r="E233" s="463">
        <f>D233/C233-1</f>
        <v>-0.22</v>
      </c>
      <c r="F233" s="279"/>
    </row>
    <row r="234" ht="27.95" customHeight="1" spans="1:6">
      <c r="A234" s="461" t="s">
        <v>494</v>
      </c>
      <c r="B234" s="320" t="s">
        <v>141</v>
      </c>
      <c r="C234" s="375"/>
      <c r="D234" s="322"/>
      <c r="E234" s="463"/>
      <c r="F234" s="279"/>
    </row>
    <row r="235" ht="27.95" customHeight="1" spans="1:6">
      <c r="A235" s="461" t="s">
        <v>495</v>
      </c>
      <c r="B235" s="320" t="s">
        <v>143</v>
      </c>
      <c r="C235" s="375"/>
      <c r="D235" s="322"/>
      <c r="E235" s="463"/>
      <c r="F235" s="279"/>
    </row>
    <row r="236" ht="27.95" customHeight="1" spans="1:6">
      <c r="A236" s="461" t="s">
        <v>496</v>
      </c>
      <c r="B236" s="320" t="s">
        <v>497</v>
      </c>
      <c r="C236" s="467">
        <v>0</v>
      </c>
      <c r="D236" s="322">
        <v>1</v>
      </c>
      <c r="E236" s="463"/>
      <c r="F236" s="279"/>
    </row>
    <row r="237" ht="27.95" customHeight="1" spans="1:6">
      <c r="A237" s="461" t="s">
        <v>498</v>
      </c>
      <c r="B237" s="320" t="s">
        <v>499</v>
      </c>
      <c r="C237" s="467">
        <v>5</v>
      </c>
      <c r="D237" s="322">
        <v>5</v>
      </c>
      <c r="E237" s="463"/>
      <c r="F237" s="279"/>
    </row>
    <row r="238" ht="27.95" customHeight="1" spans="1:6">
      <c r="A238" s="461" t="s">
        <v>500</v>
      </c>
      <c r="B238" s="320" t="s">
        <v>240</v>
      </c>
      <c r="C238" s="375"/>
      <c r="D238" s="322"/>
      <c r="E238" s="463"/>
      <c r="F238" s="279"/>
    </row>
    <row r="239" ht="27.95" customHeight="1" spans="1:6">
      <c r="A239" s="461" t="s">
        <v>501</v>
      </c>
      <c r="B239" s="320" t="s">
        <v>502</v>
      </c>
      <c r="C239" s="375"/>
      <c r="D239" s="322"/>
      <c r="E239" s="463"/>
      <c r="F239" s="279"/>
    </row>
    <row r="240" ht="27.95" customHeight="1" spans="1:6">
      <c r="A240" s="461" t="s">
        <v>503</v>
      </c>
      <c r="B240" s="320" t="s">
        <v>504</v>
      </c>
      <c r="C240" s="375"/>
      <c r="D240" s="322"/>
      <c r="E240" s="463"/>
      <c r="F240" s="279"/>
    </row>
    <row r="241" ht="27.95" customHeight="1" spans="1:6">
      <c r="A241" s="461" t="s">
        <v>505</v>
      </c>
      <c r="B241" s="320" t="s">
        <v>506</v>
      </c>
      <c r="C241" s="375"/>
      <c r="D241" s="322"/>
      <c r="E241" s="463"/>
      <c r="F241" s="279"/>
    </row>
    <row r="242" ht="27.95" customHeight="1" spans="1:6">
      <c r="A242" s="461" t="s">
        <v>507</v>
      </c>
      <c r="B242" s="320" t="s">
        <v>508</v>
      </c>
      <c r="C242" s="375"/>
      <c r="D242" s="322"/>
      <c r="E242" s="463"/>
      <c r="F242" s="279"/>
    </row>
    <row r="243" ht="27.95" customHeight="1" spans="1:6">
      <c r="A243" s="461" t="s">
        <v>509</v>
      </c>
      <c r="B243" s="320" t="s">
        <v>510</v>
      </c>
      <c r="C243" s="375"/>
      <c r="D243" s="322"/>
      <c r="E243" s="463"/>
      <c r="F243" s="279"/>
    </row>
    <row r="244" ht="27.95" customHeight="1" spans="1:6">
      <c r="A244" s="461" t="s">
        <v>511</v>
      </c>
      <c r="B244" s="320" t="s">
        <v>512</v>
      </c>
      <c r="C244" s="462">
        <v>17</v>
      </c>
      <c r="D244" s="322">
        <v>40</v>
      </c>
      <c r="E244" s="463">
        <f>D244/C244-1</f>
        <v>1.35</v>
      </c>
      <c r="F244" s="279"/>
    </row>
    <row r="245" ht="27.95" customHeight="1" spans="1:6">
      <c r="A245" s="461" t="s">
        <v>513</v>
      </c>
      <c r="B245" s="320" t="s">
        <v>157</v>
      </c>
      <c r="C245" s="462">
        <v>50</v>
      </c>
      <c r="D245" s="322">
        <v>50</v>
      </c>
      <c r="E245" s="463"/>
      <c r="F245" s="279"/>
    </row>
    <row r="246" ht="27.95" customHeight="1" spans="1:6">
      <c r="A246" s="461" t="s">
        <v>514</v>
      </c>
      <c r="B246" s="320" t="s">
        <v>515</v>
      </c>
      <c r="C246" s="462">
        <v>6</v>
      </c>
      <c r="D246" s="322"/>
      <c r="E246" s="463">
        <f>D246/C246-1</f>
        <v>-1</v>
      </c>
      <c r="F246" s="279"/>
    </row>
    <row r="247" ht="27.95" customHeight="1" spans="1:6">
      <c r="A247" s="457" t="s">
        <v>516</v>
      </c>
      <c r="B247" s="316" t="s">
        <v>517</v>
      </c>
      <c r="C247" s="464">
        <f>SUM(C248:C249)</f>
        <v>750</v>
      </c>
      <c r="D247" s="464">
        <f>SUM(D248:D249)</f>
        <v>500</v>
      </c>
      <c r="E247" s="459">
        <f>D247/C247-1</f>
        <v>-0.33</v>
      </c>
      <c r="F247" s="279"/>
    </row>
    <row r="248" ht="27.95" customHeight="1" spans="1:6">
      <c r="A248" s="461" t="s">
        <v>518</v>
      </c>
      <c r="B248" s="320" t="s">
        <v>519</v>
      </c>
      <c r="C248" s="375"/>
      <c r="D248" s="324"/>
      <c r="E248" s="459"/>
      <c r="F248" s="279"/>
    </row>
    <row r="249" ht="27.95" customHeight="1" spans="1:6">
      <c r="A249" s="461" t="s">
        <v>520</v>
      </c>
      <c r="B249" s="320" t="s">
        <v>521</v>
      </c>
      <c r="C249" s="467">
        <v>750</v>
      </c>
      <c r="D249" s="322">
        <v>500</v>
      </c>
      <c r="E249" s="463">
        <f>D249/C249-1</f>
        <v>-0.33</v>
      </c>
      <c r="F249" s="279"/>
    </row>
    <row r="250" ht="27.95" customHeight="1" spans="1:6">
      <c r="A250" s="457" t="s">
        <v>71</v>
      </c>
      <c r="B250" s="316" t="s">
        <v>72</v>
      </c>
      <c r="C250" s="375"/>
      <c r="D250" s="322"/>
      <c r="E250" s="463"/>
      <c r="F250" s="279"/>
    </row>
    <row r="251" ht="27.95" customHeight="1" spans="1:6">
      <c r="A251" s="457" t="s">
        <v>522</v>
      </c>
      <c r="B251" s="316" t="s">
        <v>523</v>
      </c>
      <c r="C251" s="375"/>
      <c r="D251" s="324"/>
      <c r="E251" s="459"/>
      <c r="F251" s="279"/>
    </row>
    <row r="252" ht="27.95" customHeight="1" spans="1:6">
      <c r="A252" s="457" t="s">
        <v>524</v>
      </c>
      <c r="B252" s="316" t="s">
        <v>525</v>
      </c>
      <c r="C252" s="375"/>
      <c r="D252" s="324"/>
      <c r="E252" s="459"/>
      <c r="F252" s="279"/>
    </row>
    <row r="253" ht="27.95" customHeight="1" spans="1:6">
      <c r="A253" s="457" t="s">
        <v>73</v>
      </c>
      <c r="B253" s="316" t="s">
        <v>74</v>
      </c>
      <c r="C253" s="464">
        <f>C254+C258+C262+C272</f>
        <v>633</v>
      </c>
      <c r="D253" s="464">
        <f>D254+D258+D262+D272</f>
        <v>500</v>
      </c>
      <c r="E253" s="459">
        <f>D253/C253-1</f>
        <v>-0.21</v>
      </c>
      <c r="F253" s="279"/>
    </row>
    <row r="254" ht="27.95" customHeight="1" spans="1:6">
      <c r="A254" s="316" t="s">
        <v>526</v>
      </c>
      <c r="B254" s="473" t="s">
        <v>527</v>
      </c>
      <c r="C254" s="375"/>
      <c r="D254" s="324"/>
      <c r="E254" s="459"/>
      <c r="F254" s="279"/>
    </row>
    <row r="255" ht="27.95" customHeight="1" spans="1:6">
      <c r="A255" s="320" t="s">
        <v>528</v>
      </c>
      <c r="B255" s="320" t="s">
        <v>529</v>
      </c>
      <c r="C255" s="375"/>
      <c r="D255" s="324"/>
      <c r="E255" s="459"/>
      <c r="F255" s="279"/>
    </row>
    <row r="256" ht="27.95" customHeight="1" spans="1:6">
      <c r="A256" s="326" t="s">
        <v>530</v>
      </c>
      <c r="B256" s="473" t="s">
        <v>531</v>
      </c>
      <c r="C256" s="375"/>
      <c r="D256" s="324"/>
      <c r="E256" s="459"/>
      <c r="F256" s="279"/>
    </row>
    <row r="257" ht="27.95" customHeight="1" spans="1:6">
      <c r="A257" s="326" t="s">
        <v>532</v>
      </c>
      <c r="B257" s="473" t="s">
        <v>533</v>
      </c>
      <c r="C257" s="375"/>
      <c r="D257" s="324"/>
      <c r="E257" s="459"/>
      <c r="F257" s="279"/>
    </row>
    <row r="258" ht="27.95" customHeight="1" spans="1:6">
      <c r="A258" s="316" t="s">
        <v>534</v>
      </c>
      <c r="B258" s="316" t="s">
        <v>535</v>
      </c>
      <c r="C258" s="375"/>
      <c r="D258" s="324"/>
      <c r="E258" s="459"/>
      <c r="F258" s="279"/>
    </row>
    <row r="259" ht="27.95" customHeight="1" spans="1:6">
      <c r="A259" s="320" t="s">
        <v>536</v>
      </c>
      <c r="B259" s="320" t="s">
        <v>537</v>
      </c>
      <c r="C259" s="375"/>
      <c r="D259" s="324"/>
      <c r="E259" s="459"/>
      <c r="F259" s="279"/>
    </row>
    <row r="260" ht="27.95" customHeight="1" spans="1:6">
      <c r="A260" s="316" t="s">
        <v>538</v>
      </c>
      <c r="B260" s="316" t="s">
        <v>539</v>
      </c>
      <c r="C260" s="375"/>
      <c r="D260" s="324"/>
      <c r="E260" s="459"/>
      <c r="F260" s="279"/>
    </row>
    <row r="261" ht="27.95" customHeight="1" spans="1:6">
      <c r="A261" s="320" t="s">
        <v>540</v>
      </c>
      <c r="B261" s="320" t="s">
        <v>541</v>
      </c>
      <c r="C261" s="375"/>
      <c r="D261" s="324"/>
      <c r="E261" s="459"/>
      <c r="F261" s="279"/>
    </row>
    <row r="262" ht="27.95" customHeight="1" spans="1:6">
      <c r="A262" s="457" t="s">
        <v>542</v>
      </c>
      <c r="B262" s="316" t="s">
        <v>543</v>
      </c>
      <c r="C262" s="464">
        <f>SUM(C263:C271)</f>
        <v>303</v>
      </c>
      <c r="D262" s="464">
        <f>SUM(D263:D271)</f>
        <v>500</v>
      </c>
      <c r="E262" s="459">
        <f>D262/C262-1</f>
        <v>0.65</v>
      </c>
      <c r="F262" s="279"/>
    </row>
    <row r="263" ht="27.95" customHeight="1" spans="1:6">
      <c r="A263" s="461" t="s">
        <v>544</v>
      </c>
      <c r="B263" s="320" t="s">
        <v>545</v>
      </c>
      <c r="C263" s="467">
        <v>33</v>
      </c>
      <c r="D263" s="322">
        <v>35</v>
      </c>
      <c r="E263" s="463">
        <f>D263/C263-1</f>
        <v>0.06</v>
      </c>
      <c r="F263" s="279"/>
    </row>
    <row r="264" ht="27.95" customHeight="1" spans="1:6">
      <c r="A264" s="461" t="s">
        <v>546</v>
      </c>
      <c r="B264" s="320" t="s">
        <v>547</v>
      </c>
      <c r="C264" s="375"/>
      <c r="D264" s="322"/>
      <c r="E264" s="463"/>
      <c r="F264" s="279"/>
    </row>
    <row r="265" ht="27.95" customHeight="1" spans="1:6">
      <c r="A265" s="461" t="s">
        <v>548</v>
      </c>
      <c r="B265" s="320" t="s">
        <v>549</v>
      </c>
      <c r="C265" s="375"/>
      <c r="D265" s="322"/>
      <c r="E265" s="463"/>
      <c r="F265" s="279"/>
    </row>
    <row r="266" ht="27.95" customHeight="1" spans="1:6">
      <c r="A266" s="461" t="s">
        <v>550</v>
      </c>
      <c r="B266" s="320" t="s">
        <v>551</v>
      </c>
      <c r="C266" s="375"/>
      <c r="D266" s="322"/>
      <c r="E266" s="463"/>
      <c r="F266" s="279"/>
    </row>
    <row r="267" ht="27.95" customHeight="1" spans="1:6">
      <c r="A267" s="461" t="s">
        <v>552</v>
      </c>
      <c r="B267" s="474" t="s">
        <v>553</v>
      </c>
      <c r="C267" s="375"/>
      <c r="D267" s="322"/>
      <c r="E267" s="463"/>
      <c r="F267" s="279"/>
    </row>
    <row r="268" ht="27.95" customHeight="1" spans="1:6">
      <c r="A268" s="461" t="s">
        <v>554</v>
      </c>
      <c r="B268" s="474" t="s">
        <v>555</v>
      </c>
      <c r="C268" s="375"/>
      <c r="D268" s="322"/>
      <c r="E268" s="463"/>
      <c r="F268" s="279"/>
    </row>
    <row r="269" ht="27.95" customHeight="1" spans="1:6">
      <c r="A269" s="461" t="s">
        <v>556</v>
      </c>
      <c r="B269" s="320" t="s">
        <v>557</v>
      </c>
      <c r="C269" s="467">
        <v>70</v>
      </c>
      <c r="D269" s="322">
        <v>465</v>
      </c>
      <c r="E269" s="463">
        <f>D269/C269-1</f>
        <v>5.64</v>
      </c>
      <c r="F269" s="279"/>
    </row>
    <row r="270" ht="27.95" customHeight="1" spans="1:6">
      <c r="A270" s="461" t="s">
        <v>558</v>
      </c>
      <c r="B270" s="320" t="s">
        <v>559</v>
      </c>
      <c r="C270" s="475">
        <v>200</v>
      </c>
      <c r="D270" s="322"/>
      <c r="E270" s="463">
        <f>D270/C270-1</f>
        <v>-1</v>
      </c>
      <c r="F270" s="279"/>
    </row>
    <row r="271" ht="27.95" customHeight="1" spans="1:6">
      <c r="A271" s="461" t="s">
        <v>560</v>
      </c>
      <c r="B271" s="320" t="s">
        <v>561</v>
      </c>
      <c r="C271" s="375"/>
      <c r="D271" s="322"/>
      <c r="E271" s="463"/>
      <c r="F271" s="279"/>
    </row>
    <row r="272" ht="27.95" customHeight="1" spans="1:6">
      <c r="A272" s="457" t="s">
        <v>562</v>
      </c>
      <c r="B272" s="316" t="s">
        <v>563</v>
      </c>
      <c r="C272" s="464">
        <f>C273</f>
        <v>330</v>
      </c>
      <c r="D272" s="324"/>
      <c r="E272" s="459">
        <f>D272/C272-1</f>
        <v>-1</v>
      </c>
      <c r="F272" s="279"/>
    </row>
    <row r="273" ht="27.95" customHeight="1" spans="1:6">
      <c r="A273" s="320" t="s">
        <v>564</v>
      </c>
      <c r="B273" s="320" t="s">
        <v>565</v>
      </c>
      <c r="C273" s="375">
        <v>330</v>
      </c>
      <c r="D273" s="322"/>
      <c r="E273" s="463">
        <f>D273/C273-1</f>
        <v>-1</v>
      </c>
      <c r="F273" s="279"/>
    </row>
    <row r="274" ht="27.95" customHeight="1" spans="1:6">
      <c r="A274" s="457" t="s">
        <v>75</v>
      </c>
      <c r="B274" s="316" t="s">
        <v>76</v>
      </c>
      <c r="C274" s="464">
        <f>C275+C278+C289+C296+C304+C313+C329+C339+C349+C357+C363</f>
        <v>12188</v>
      </c>
      <c r="D274" s="464">
        <f>D275+D278+D289+D296+D304+D313+D329+D339+D349+D357+D363</f>
        <v>10100</v>
      </c>
      <c r="E274" s="459">
        <f>D274/C274-1</f>
        <v>-0.17</v>
      </c>
      <c r="F274" s="279"/>
    </row>
    <row r="275" ht="27.95" customHeight="1" spans="1:6">
      <c r="A275" s="457" t="s">
        <v>566</v>
      </c>
      <c r="B275" s="316" t="s">
        <v>567</v>
      </c>
      <c r="C275" s="375"/>
      <c r="D275" s="324"/>
      <c r="E275" s="459"/>
      <c r="F275" s="279"/>
    </row>
    <row r="276" ht="27.95" customHeight="1" spans="1:6">
      <c r="A276" s="461" t="s">
        <v>568</v>
      </c>
      <c r="B276" s="320" t="s">
        <v>569</v>
      </c>
      <c r="C276" s="375"/>
      <c r="D276" s="324"/>
      <c r="E276" s="459"/>
      <c r="F276" s="279"/>
    </row>
    <row r="277" ht="27.95" customHeight="1" spans="1:6">
      <c r="A277" s="461" t="s">
        <v>570</v>
      </c>
      <c r="B277" s="320" t="s">
        <v>571</v>
      </c>
      <c r="C277" s="375"/>
      <c r="D277" s="324"/>
      <c r="E277" s="459"/>
      <c r="F277" s="279"/>
    </row>
    <row r="278" ht="27.95" customHeight="1" spans="1:6">
      <c r="A278" s="457" t="s">
        <v>572</v>
      </c>
      <c r="B278" s="316" t="s">
        <v>573</v>
      </c>
      <c r="C278" s="464">
        <f>SUM(C279:C288)</f>
        <v>11330</v>
      </c>
      <c r="D278" s="464">
        <f>SUM(D279:D288)</f>
        <v>9317</v>
      </c>
      <c r="E278" s="459">
        <f>D278/C278-1</f>
        <v>-0.18</v>
      </c>
      <c r="F278" s="279"/>
    </row>
    <row r="279" ht="27.95" customHeight="1" spans="1:6">
      <c r="A279" s="461" t="s">
        <v>574</v>
      </c>
      <c r="B279" s="320" t="s">
        <v>139</v>
      </c>
      <c r="C279" s="462">
        <v>5500</v>
      </c>
      <c r="D279" s="322">
        <v>5182</v>
      </c>
      <c r="E279" s="463">
        <f>D279/C279-1</f>
        <v>-0.06</v>
      </c>
      <c r="F279" s="279"/>
    </row>
    <row r="280" ht="27.95" customHeight="1" spans="1:6">
      <c r="A280" s="461" t="s">
        <v>575</v>
      </c>
      <c r="B280" s="320" t="s">
        <v>141</v>
      </c>
      <c r="C280" s="462">
        <v>135</v>
      </c>
      <c r="D280" s="322">
        <v>200</v>
      </c>
      <c r="E280" s="463">
        <f>D280/C280-1</f>
        <v>0.48</v>
      </c>
      <c r="F280" s="279"/>
    </row>
    <row r="281" ht="27.95" customHeight="1" spans="1:6">
      <c r="A281" s="461" t="s">
        <v>576</v>
      </c>
      <c r="B281" s="320" t="s">
        <v>143</v>
      </c>
      <c r="C281" s="375"/>
      <c r="D281" s="322"/>
      <c r="E281" s="463"/>
      <c r="F281" s="279"/>
    </row>
    <row r="282" ht="27.95" customHeight="1" spans="1:6">
      <c r="A282" s="461" t="s">
        <v>577</v>
      </c>
      <c r="B282" s="320" t="s">
        <v>240</v>
      </c>
      <c r="C282" s="462">
        <v>25</v>
      </c>
      <c r="D282" s="322">
        <v>25</v>
      </c>
      <c r="E282" s="463"/>
      <c r="F282" s="279"/>
    </row>
    <row r="283" ht="27.95" customHeight="1" spans="1:6">
      <c r="A283" s="461" t="s">
        <v>578</v>
      </c>
      <c r="B283" s="320" t="s">
        <v>579</v>
      </c>
      <c r="C283" s="462">
        <v>825</v>
      </c>
      <c r="D283" s="322">
        <v>800</v>
      </c>
      <c r="E283" s="463">
        <f>D283/C283-1</f>
        <v>-0.03</v>
      </c>
      <c r="F283" s="279"/>
    </row>
    <row r="284" ht="27.95" customHeight="1" spans="1:6">
      <c r="A284" s="461" t="s">
        <v>580</v>
      </c>
      <c r="B284" s="320" t="s">
        <v>581</v>
      </c>
      <c r="C284" s="462">
        <v>630</v>
      </c>
      <c r="D284" s="322">
        <v>10</v>
      </c>
      <c r="E284" s="463">
        <f>D284/C284-1</f>
        <v>-0.98</v>
      </c>
      <c r="F284" s="279"/>
    </row>
    <row r="285" ht="27.95" customHeight="1" spans="1:6">
      <c r="A285" s="461" t="s">
        <v>582</v>
      </c>
      <c r="B285" s="320" t="s">
        <v>583</v>
      </c>
      <c r="C285" s="375"/>
      <c r="D285" s="322"/>
      <c r="E285" s="463"/>
      <c r="F285" s="279"/>
    </row>
    <row r="286" ht="27.95" customHeight="1" spans="1:6">
      <c r="A286" s="461" t="s">
        <v>584</v>
      </c>
      <c r="B286" s="320" t="s">
        <v>585</v>
      </c>
      <c r="C286" s="375"/>
      <c r="D286" s="322"/>
      <c r="E286" s="463"/>
      <c r="F286" s="279"/>
    </row>
    <row r="287" ht="27.95" customHeight="1" spans="1:6">
      <c r="A287" s="461" t="s">
        <v>586</v>
      </c>
      <c r="B287" s="320" t="s">
        <v>157</v>
      </c>
      <c r="C287" s="375"/>
      <c r="D287" s="322"/>
      <c r="E287" s="463"/>
      <c r="F287" s="279"/>
    </row>
    <row r="288" ht="27.95" customHeight="1" spans="1:6">
      <c r="A288" s="461" t="s">
        <v>587</v>
      </c>
      <c r="B288" s="320" t="s">
        <v>588</v>
      </c>
      <c r="C288" s="462">
        <v>4215</v>
      </c>
      <c r="D288" s="322">
        <v>3100</v>
      </c>
      <c r="E288" s="463">
        <f>D288/C288-1</f>
        <v>-0.26</v>
      </c>
      <c r="F288" s="279"/>
    </row>
    <row r="289" ht="27.95" customHeight="1" spans="1:6">
      <c r="A289" s="457" t="s">
        <v>589</v>
      </c>
      <c r="B289" s="316" t="s">
        <v>590</v>
      </c>
      <c r="C289" s="375"/>
      <c r="D289" s="324"/>
      <c r="E289" s="459"/>
      <c r="F289" s="279"/>
    </row>
    <row r="290" ht="27.95" customHeight="1" spans="1:6">
      <c r="A290" s="461" t="s">
        <v>591</v>
      </c>
      <c r="B290" s="320" t="s">
        <v>139</v>
      </c>
      <c r="C290" s="375"/>
      <c r="D290" s="324"/>
      <c r="E290" s="459"/>
      <c r="F290" s="279"/>
    </row>
    <row r="291" ht="27.95" customHeight="1" spans="1:6">
      <c r="A291" s="461" t="s">
        <v>592</v>
      </c>
      <c r="B291" s="320" t="s">
        <v>141</v>
      </c>
      <c r="C291" s="375"/>
      <c r="D291" s="324"/>
      <c r="E291" s="459"/>
      <c r="F291" s="279"/>
    </row>
    <row r="292" ht="27.95" customHeight="1" spans="1:6">
      <c r="A292" s="461" t="s">
        <v>593</v>
      </c>
      <c r="B292" s="320" t="s">
        <v>143</v>
      </c>
      <c r="C292" s="375"/>
      <c r="D292" s="324"/>
      <c r="E292" s="459"/>
      <c r="F292" s="279"/>
    </row>
    <row r="293" ht="27.95" customHeight="1" spans="1:6">
      <c r="A293" s="461" t="s">
        <v>594</v>
      </c>
      <c r="B293" s="320" t="s">
        <v>595</v>
      </c>
      <c r="C293" s="375"/>
      <c r="D293" s="324"/>
      <c r="E293" s="459"/>
      <c r="F293" s="279"/>
    </row>
    <row r="294" ht="27.95" customHeight="1" spans="1:6">
      <c r="A294" s="461" t="s">
        <v>596</v>
      </c>
      <c r="B294" s="320" t="s">
        <v>157</v>
      </c>
      <c r="C294" s="375"/>
      <c r="D294" s="324"/>
      <c r="E294" s="459"/>
      <c r="F294" s="279"/>
    </row>
    <row r="295" ht="27.95" customHeight="1" spans="1:6">
      <c r="A295" s="461" t="s">
        <v>597</v>
      </c>
      <c r="B295" s="320" t="s">
        <v>598</v>
      </c>
      <c r="C295" s="375"/>
      <c r="D295" s="324"/>
      <c r="E295" s="459"/>
      <c r="F295" s="279"/>
    </row>
    <row r="296" ht="27.95" customHeight="1" spans="1:6">
      <c r="A296" s="457" t="s">
        <v>599</v>
      </c>
      <c r="B296" s="316" t="s">
        <v>600</v>
      </c>
      <c r="C296" s="464">
        <f>SUM(C297:C303)</f>
        <v>3</v>
      </c>
      <c r="D296" s="464">
        <f>SUM(D297:D303)</f>
        <v>3</v>
      </c>
      <c r="E296" s="459"/>
      <c r="F296" s="279"/>
    </row>
    <row r="297" ht="27.95" customHeight="1" spans="1:6">
      <c r="A297" s="461" t="s">
        <v>601</v>
      </c>
      <c r="B297" s="320" t="s">
        <v>139</v>
      </c>
      <c r="C297" s="375">
        <v>3</v>
      </c>
      <c r="D297" s="322">
        <v>3</v>
      </c>
      <c r="E297" s="463"/>
      <c r="F297" s="279"/>
    </row>
    <row r="298" ht="27.95" customHeight="1" spans="1:6">
      <c r="A298" s="461" t="s">
        <v>602</v>
      </c>
      <c r="B298" s="320" t="s">
        <v>141</v>
      </c>
      <c r="C298" s="375"/>
      <c r="D298" s="322"/>
      <c r="E298" s="463"/>
      <c r="F298" s="279"/>
    </row>
    <row r="299" ht="27.95" customHeight="1" spans="1:6">
      <c r="A299" s="461" t="s">
        <v>603</v>
      </c>
      <c r="B299" s="320" t="s">
        <v>143</v>
      </c>
      <c r="C299" s="375"/>
      <c r="D299" s="322"/>
      <c r="E299" s="463"/>
      <c r="F299" s="279"/>
    </row>
    <row r="300" ht="27.95" customHeight="1" spans="1:6">
      <c r="A300" s="461" t="s">
        <v>604</v>
      </c>
      <c r="B300" s="320" t="s">
        <v>605</v>
      </c>
      <c r="C300" s="375"/>
      <c r="D300" s="324"/>
      <c r="E300" s="459"/>
      <c r="F300" s="279"/>
    </row>
    <row r="301" ht="27.95" customHeight="1" spans="1:6">
      <c r="A301" s="461" t="s">
        <v>606</v>
      </c>
      <c r="B301" s="320" t="s">
        <v>607</v>
      </c>
      <c r="C301" s="375"/>
      <c r="D301" s="324"/>
      <c r="E301" s="459"/>
      <c r="F301" s="279"/>
    </row>
    <row r="302" ht="27.95" customHeight="1" spans="1:6">
      <c r="A302" s="461" t="s">
        <v>608</v>
      </c>
      <c r="B302" s="320" t="s">
        <v>157</v>
      </c>
      <c r="C302" s="375"/>
      <c r="D302" s="324"/>
      <c r="E302" s="459"/>
      <c r="F302" s="279"/>
    </row>
    <row r="303" ht="27.95" customHeight="1" spans="1:6">
      <c r="A303" s="461" t="s">
        <v>609</v>
      </c>
      <c r="B303" s="320" t="s">
        <v>610</v>
      </c>
      <c r="C303" s="375"/>
      <c r="D303" s="324"/>
      <c r="E303" s="459"/>
      <c r="F303" s="279"/>
    </row>
    <row r="304" ht="27.95" customHeight="1" spans="1:6">
      <c r="A304" s="457" t="s">
        <v>611</v>
      </c>
      <c r="B304" s="316" t="s">
        <v>612</v>
      </c>
      <c r="C304" s="464">
        <f>SUM(C305:C312)</f>
        <v>12</v>
      </c>
      <c r="D304" s="464">
        <f>SUM(D305:D312)</f>
        <v>12</v>
      </c>
      <c r="E304" s="459"/>
      <c r="F304" s="279"/>
    </row>
    <row r="305" ht="27.95" customHeight="1" spans="1:6">
      <c r="A305" s="461" t="s">
        <v>613</v>
      </c>
      <c r="B305" s="320" t="s">
        <v>139</v>
      </c>
      <c r="C305" s="375"/>
      <c r="D305" s="324"/>
      <c r="E305" s="459"/>
      <c r="F305" s="279"/>
    </row>
    <row r="306" ht="27.95" customHeight="1" spans="1:6">
      <c r="A306" s="461" t="s">
        <v>614</v>
      </c>
      <c r="B306" s="320" t="s">
        <v>141</v>
      </c>
      <c r="C306" s="375"/>
      <c r="D306" s="324"/>
      <c r="E306" s="459"/>
      <c r="F306" s="279"/>
    </row>
    <row r="307" ht="27.95" customHeight="1" spans="1:6">
      <c r="A307" s="461" t="s">
        <v>615</v>
      </c>
      <c r="B307" s="320" t="s">
        <v>143</v>
      </c>
      <c r="C307" s="375"/>
      <c r="D307" s="324"/>
      <c r="E307" s="459"/>
      <c r="F307" s="279"/>
    </row>
    <row r="308" ht="27.95" customHeight="1" spans="1:6">
      <c r="A308" s="461" t="s">
        <v>616</v>
      </c>
      <c r="B308" s="320" t="s">
        <v>617</v>
      </c>
      <c r="C308" s="375"/>
      <c r="D308" s="324"/>
      <c r="E308" s="459"/>
      <c r="F308" s="279"/>
    </row>
    <row r="309" ht="27.95" customHeight="1" spans="1:6">
      <c r="A309" s="461" t="s">
        <v>618</v>
      </c>
      <c r="B309" s="320" t="s">
        <v>619</v>
      </c>
      <c r="C309" s="375"/>
      <c r="D309" s="324"/>
      <c r="E309" s="459"/>
      <c r="F309" s="279"/>
    </row>
    <row r="310" ht="27.95" customHeight="1" spans="1:6">
      <c r="A310" s="461" t="s">
        <v>620</v>
      </c>
      <c r="B310" s="320" t="s">
        <v>621</v>
      </c>
      <c r="C310" s="375"/>
      <c r="D310" s="324"/>
      <c r="E310" s="459"/>
      <c r="F310" s="279"/>
    </row>
    <row r="311" ht="27.95" customHeight="1" spans="1:6">
      <c r="A311" s="461" t="s">
        <v>622</v>
      </c>
      <c r="B311" s="320" t="s">
        <v>157</v>
      </c>
      <c r="C311" s="467">
        <v>12</v>
      </c>
      <c r="D311" s="322">
        <v>12</v>
      </c>
      <c r="E311" s="463"/>
      <c r="F311" s="279"/>
    </row>
    <row r="312" ht="27.95" customHeight="1" spans="1:6">
      <c r="A312" s="461" t="s">
        <v>623</v>
      </c>
      <c r="B312" s="320" t="s">
        <v>624</v>
      </c>
      <c r="C312" s="467"/>
      <c r="D312" s="322"/>
      <c r="E312" s="463"/>
      <c r="F312" s="279"/>
    </row>
    <row r="313" ht="27.95" customHeight="1" spans="1:6">
      <c r="A313" s="457" t="s">
        <v>625</v>
      </c>
      <c r="B313" s="316" t="s">
        <v>626</v>
      </c>
      <c r="C313" s="464">
        <f>SUM(C314:C328)</f>
        <v>798</v>
      </c>
      <c r="D313" s="464">
        <f>SUM(D314:D328)</f>
        <v>693</v>
      </c>
      <c r="E313" s="459">
        <f>D313/C313-1</f>
        <v>-0.13</v>
      </c>
      <c r="F313" s="279"/>
    </row>
    <row r="314" ht="27.95" customHeight="1" spans="1:6">
      <c r="A314" s="461" t="s">
        <v>627</v>
      </c>
      <c r="B314" s="320" t="s">
        <v>139</v>
      </c>
      <c r="C314" s="462">
        <v>392</v>
      </c>
      <c r="D314" s="322">
        <v>400</v>
      </c>
      <c r="E314" s="463">
        <f>D314/C314-1</f>
        <v>0.02</v>
      </c>
      <c r="F314" s="279"/>
    </row>
    <row r="315" ht="27.95" customHeight="1" spans="1:6">
      <c r="A315" s="461" t="s">
        <v>628</v>
      </c>
      <c r="B315" s="320" t="s">
        <v>141</v>
      </c>
      <c r="C315" s="375"/>
      <c r="D315" s="322"/>
      <c r="E315" s="463"/>
      <c r="F315" s="279"/>
    </row>
    <row r="316" ht="27.95" customHeight="1" spans="1:6">
      <c r="A316" s="461" t="s">
        <v>629</v>
      </c>
      <c r="B316" s="320" t="s">
        <v>143</v>
      </c>
      <c r="C316" s="375"/>
      <c r="D316" s="322"/>
      <c r="E316" s="463"/>
      <c r="F316" s="279"/>
    </row>
    <row r="317" ht="27.95" customHeight="1" spans="1:6">
      <c r="A317" s="461" t="s">
        <v>630</v>
      </c>
      <c r="B317" s="320" t="s">
        <v>631</v>
      </c>
      <c r="C317" s="462">
        <v>5</v>
      </c>
      <c r="D317" s="322">
        <v>16</v>
      </c>
      <c r="E317" s="463">
        <f>D317/C317-1</f>
        <v>2.2</v>
      </c>
      <c r="F317" s="279"/>
    </row>
    <row r="318" ht="27.95" customHeight="1" spans="1:6">
      <c r="A318" s="461" t="s">
        <v>632</v>
      </c>
      <c r="B318" s="320" t="s">
        <v>633</v>
      </c>
      <c r="C318" s="462">
        <v>10</v>
      </c>
      <c r="D318" s="322">
        <v>10</v>
      </c>
      <c r="E318" s="463"/>
      <c r="F318" s="279"/>
    </row>
    <row r="319" ht="27.95" customHeight="1" spans="1:6">
      <c r="A319" s="476" t="s">
        <v>634</v>
      </c>
      <c r="B319" s="320" t="s">
        <v>635</v>
      </c>
      <c r="C319" s="462">
        <v>16</v>
      </c>
      <c r="D319" s="322">
        <v>1</v>
      </c>
      <c r="E319" s="463">
        <f>D319/C319-1</f>
        <v>-0.94</v>
      </c>
      <c r="F319" s="279"/>
    </row>
    <row r="320" ht="27.95" customHeight="1" spans="1:6">
      <c r="A320" s="476" t="s">
        <v>636</v>
      </c>
      <c r="B320" s="320" t="s">
        <v>637</v>
      </c>
      <c r="C320" s="462">
        <v>25</v>
      </c>
      <c r="D320" s="322">
        <v>25</v>
      </c>
      <c r="E320" s="463"/>
      <c r="F320" s="279"/>
    </row>
    <row r="321" ht="27.95" customHeight="1" spans="1:6">
      <c r="A321" s="461" t="s">
        <v>638</v>
      </c>
      <c r="B321" s="320" t="s">
        <v>639</v>
      </c>
      <c r="C321" s="375"/>
      <c r="D321" s="322"/>
      <c r="E321" s="463"/>
      <c r="F321" s="279"/>
    </row>
    <row r="322" ht="27.95" customHeight="1" spans="1:6">
      <c r="A322" s="461" t="s">
        <v>640</v>
      </c>
      <c r="B322" s="320" t="s">
        <v>641</v>
      </c>
      <c r="C322" s="375"/>
      <c r="D322" s="322"/>
      <c r="E322" s="463"/>
      <c r="F322" s="279"/>
    </row>
    <row r="323" ht="27.95" customHeight="1" spans="1:6">
      <c r="A323" s="461" t="s">
        <v>642</v>
      </c>
      <c r="B323" s="320" t="s">
        <v>643</v>
      </c>
      <c r="C323" s="462">
        <v>5</v>
      </c>
      <c r="D323" s="322">
        <v>1</v>
      </c>
      <c r="E323" s="463">
        <f>D323/C323-1</f>
        <v>-0.8</v>
      </c>
      <c r="F323" s="279"/>
    </row>
    <row r="324" ht="27.95" customHeight="1" spans="1:6">
      <c r="A324" s="461" t="s">
        <v>644</v>
      </c>
      <c r="B324" s="320" t="s">
        <v>645</v>
      </c>
      <c r="C324" s="375"/>
      <c r="D324" s="322"/>
      <c r="E324" s="463"/>
      <c r="F324" s="279"/>
    </row>
    <row r="325" ht="27.95" customHeight="1" spans="1:6">
      <c r="A325" s="461" t="s">
        <v>646</v>
      </c>
      <c r="B325" s="473" t="s">
        <v>647</v>
      </c>
      <c r="C325" s="462">
        <v>45</v>
      </c>
      <c r="D325" s="322">
        <v>30</v>
      </c>
      <c r="E325" s="463">
        <f>D325/C325-1</f>
        <v>-0.33</v>
      </c>
      <c r="F325" s="279"/>
    </row>
    <row r="326" ht="27.95" customHeight="1" spans="1:6">
      <c r="A326" s="461" t="s">
        <v>648</v>
      </c>
      <c r="B326" s="320" t="s">
        <v>240</v>
      </c>
      <c r="C326" s="375"/>
      <c r="D326" s="322">
        <v>10</v>
      </c>
      <c r="E326" s="463"/>
      <c r="F326" s="279"/>
    </row>
    <row r="327" ht="27.95" customHeight="1" spans="1:6">
      <c r="A327" s="461" t="s">
        <v>649</v>
      </c>
      <c r="B327" s="320" t="s">
        <v>157</v>
      </c>
      <c r="C327" s="462">
        <v>300</v>
      </c>
      <c r="D327" s="322">
        <v>200</v>
      </c>
      <c r="E327" s="463">
        <f>D327/C327-1</f>
        <v>-0.33</v>
      </c>
      <c r="F327" s="279"/>
    </row>
    <row r="328" ht="27.95" customHeight="1" spans="1:6">
      <c r="A328" s="461" t="s">
        <v>650</v>
      </c>
      <c r="B328" s="320" t="s">
        <v>651</v>
      </c>
      <c r="C328" s="375"/>
      <c r="D328" s="324"/>
      <c r="E328" s="459"/>
      <c r="F328" s="279"/>
    </row>
    <row r="329" ht="27.95" customHeight="1" spans="1:6">
      <c r="A329" s="457" t="s">
        <v>652</v>
      </c>
      <c r="B329" s="316" t="s">
        <v>653</v>
      </c>
      <c r="C329" s="375"/>
      <c r="D329" s="324"/>
      <c r="E329" s="459"/>
      <c r="F329" s="279"/>
    </row>
    <row r="330" ht="27.95" customHeight="1" spans="1:6">
      <c r="A330" s="461" t="s">
        <v>654</v>
      </c>
      <c r="B330" s="320" t="s">
        <v>139</v>
      </c>
      <c r="C330" s="375"/>
      <c r="D330" s="324"/>
      <c r="E330" s="459"/>
      <c r="F330" s="279"/>
    </row>
    <row r="331" ht="27.95" customHeight="1" spans="1:6">
      <c r="A331" s="461" t="s">
        <v>655</v>
      </c>
      <c r="B331" s="320" t="s">
        <v>141</v>
      </c>
      <c r="C331" s="375"/>
      <c r="D331" s="324"/>
      <c r="E331" s="459"/>
      <c r="F331" s="279"/>
    </row>
    <row r="332" ht="27.95" customHeight="1" spans="1:6">
      <c r="A332" s="461" t="s">
        <v>656</v>
      </c>
      <c r="B332" s="320" t="s">
        <v>143</v>
      </c>
      <c r="C332" s="375"/>
      <c r="D332" s="324"/>
      <c r="E332" s="459"/>
      <c r="F332" s="279"/>
    </row>
    <row r="333" ht="27.95" customHeight="1" spans="1:6">
      <c r="A333" s="461" t="s">
        <v>657</v>
      </c>
      <c r="B333" s="473" t="s">
        <v>658</v>
      </c>
      <c r="C333" s="375"/>
      <c r="D333" s="324"/>
      <c r="E333" s="459"/>
      <c r="F333" s="279"/>
    </row>
    <row r="334" ht="27.95" customHeight="1" spans="1:6">
      <c r="A334" s="461" t="s">
        <v>659</v>
      </c>
      <c r="B334" s="473" t="s">
        <v>660</v>
      </c>
      <c r="C334" s="375"/>
      <c r="D334" s="324"/>
      <c r="E334" s="459"/>
      <c r="F334" s="279"/>
    </row>
    <row r="335" ht="27.95" customHeight="1" spans="1:6">
      <c r="A335" s="461" t="s">
        <v>661</v>
      </c>
      <c r="B335" s="320" t="s">
        <v>662</v>
      </c>
      <c r="C335" s="375"/>
      <c r="D335" s="324"/>
      <c r="E335" s="459"/>
      <c r="F335" s="279"/>
    </row>
    <row r="336" ht="27.95" customHeight="1" spans="1:6">
      <c r="A336" s="461" t="s">
        <v>663</v>
      </c>
      <c r="B336" s="320" t="s">
        <v>240</v>
      </c>
      <c r="C336" s="375"/>
      <c r="D336" s="324"/>
      <c r="E336" s="459"/>
      <c r="F336" s="279"/>
    </row>
    <row r="337" ht="27.95" customHeight="1" spans="1:6">
      <c r="A337" s="461" t="s">
        <v>664</v>
      </c>
      <c r="B337" s="320" t="s">
        <v>157</v>
      </c>
      <c r="C337" s="375"/>
      <c r="D337" s="324"/>
      <c r="E337" s="459"/>
      <c r="F337" s="279"/>
    </row>
    <row r="338" ht="27.95" customHeight="1" spans="1:6">
      <c r="A338" s="461" t="s">
        <v>665</v>
      </c>
      <c r="B338" s="320" t="s">
        <v>666</v>
      </c>
      <c r="C338" s="375"/>
      <c r="D338" s="324"/>
      <c r="E338" s="459"/>
      <c r="F338" s="279"/>
    </row>
    <row r="339" ht="27.95" customHeight="1" spans="1:6">
      <c r="A339" s="457" t="s">
        <v>667</v>
      </c>
      <c r="B339" s="316" t="s">
        <v>668</v>
      </c>
      <c r="C339" s="375"/>
      <c r="D339" s="324"/>
      <c r="E339" s="459"/>
      <c r="F339" s="279"/>
    </row>
    <row r="340" ht="27.95" customHeight="1" spans="1:6">
      <c r="A340" s="461" t="s">
        <v>669</v>
      </c>
      <c r="B340" s="320" t="s">
        <v>139</v>
      </c>
      <c r="C340" s="375"/>
      <c r="D340" s="324"/>
      <c r="E340" s="459"/>
      <c r="F340" s="279"/>
    </row>
    <row r="341" ht="27.95" customHeight="1" spans="1:6">
      <c r="A341" s="461" t="s">
        <v>670</v>
      </c>
      <c r="B341" s="320" t="s">
        <v>141</v>
      </c>
      <c r="C341" s="375"/>
      <c r="D341" s="324"/>
      <c r="E341" s="459"/>
      <c r="F341" s="279"/>
    </row>
    <row r="342" ht="27.95" customHeight="1" spans="1:6">
      <c r="A342" s="461" t="s">
        <v>671</v>
      </c>
      <c r="B342" s="320" t="s">
        <v>143</v>
      </c>
      <c r="C342" s="375"/>
      <c r="D342" s="324"/>
      <c r="E342" s="459"/>
      <c r="F342" s="279"/>
    </row>
    <row r="343" ht="27.95" customHeight="1" spans="1:6">
      <c r="A343" s="461" t="s">
        <v>672</v>
      </c>
      <c r="B343" s="320" t="s">
        <v>673</v>
      </c>
      <c r="C343" s="375"/>
      <c r="D343" s="324"/>
      <c r="E343" s="459"/>
      <c r="F343" s="279"/>
    </row>
    <row r="344" ht="27.95" customHeight="1" spans="1:6">
      <c r="A344" s="461" t="s">
        <v>674</v>
      </c>
      <c r="B344" s="320" t="s">
        <v>675</v>
      </c>
      <c r="C344" s="375"/>
      <c r="D344" s="324"/>
      <c r="E344" s="459"/>
      <c r="F344" s="279"/>
    </row>
    <row r="345" ht="27.95" customHeight="1" spans="1:6">
      <c r="A345" s="461" t="s">
        <v>676</v>
      </c>
      <c r="B345" s="320" t="s">
        <v>677</v>
      </c>
      <c r="C345" s="375"/>
      <c r="D345" s="324"/>
      <c r="E345" s="459"/>
      <c r="F345" s="279"/>
    </row>
    <row r="346" ht="27.95" customHeight="1" spans="1:6">
      <c r="A346" s="461" t="s">
        <v>678</v>
      </c>
      <c r="B346" s="320" t="s">
        <v>240</v>
      </c>
      <c r="C346" s="375"/>
      <c r="D346" s="324"/>
      <c r="E346" s="459"/>
      <c r="F346" s="279"/>
    </row>
    <row r="347" ht="27.95" customHeight="1" spans="1:6">
      <c r="A347" s="461" t="s">
        <v>679</v>
      </c>
      <c r="B347" s="320" t="s">
        <v>157</v>
      </c>
      <c r="C347" s="375"/>
      <c r="D347" s="324"/>
      <c r="E347" s="459"/>
      <c r="F347" s="279"/>
    </row>
    <row r="348" ht="27.95" customHeight="1" spans="1:6">
      <c r="A348" s="461" t="s">
        <v>680</v>
      </c>
      <c r="B348" s="320" t="s">
        <v>681</v>
      </c>
      <c r="C348" s="375"/>
      <c r="D348" s="324"/>
      <c r="E348" s="459"/>
      <c r="F348" s="279"/>
    </row>
    <row r="349" ht="27.95" customHeight="1" spans="1:6">
      <c r="A349" s="457" t="s">
        <v>682</v>
      </c>
      <c r="B349" s="316" t="s">
        <v>683</v>
      </c>
      <c r="C349" s="375"/>
      <c r="D349" s="324"/>
      <c r="E349" s="459"/>
      <c r="F349" s="279"/>
    </row>
    <row r="350" ht="27.95" customHeight="1" spans="1:6">
      <c r="A350" s="461" t="s">
        <v>684</v>
      </c>
      <c r="B350" s="320" t="s">
        <v>139</v>
      </c>
      <c r="C350" s="375"/>
      <c r="D350" s="324"/>
      <c r="E350" s="459"/>
      <c r="F350" s="279"/>
    </row>
    <row r="351" ht="27.95" customHeight="1" spans="1:6">
      <c r="A351" s="461" t="s">
        <v>685</v>
      </c>
      <c r="B351" s="320" t="s">
        <v>141</v>
      </c>
      <c r="C351" s="375"/>
      <c r="D351" s="324"/>
      <c r="E351" s="459"/>
      <c r="F351" s="279"/>
    </row>
    <row r="352" ht="27.95" customHeight="1" spans="1:6">
      <c r="A352" s="461" t="s">
        <v>686</v>
      </c>
      <c r="B352" s="320" t="s">
        <v>143</v>
      </c>
      <c r="C352" s="375"/>
      <c r="D352" s="324"/>
      <c r="E352" s="459"/>
      <c r="F352" s="279"/>
    </row>
    <row r="353" ht="27.95" customHeight="1" spans="1:6">
      <c r="A353" s="461" t="s">
        <v>687</v>
      </c>
      <c r="B353" s="320" t="s">
        <v>688</v>
      </c>
      <c r="C353" s="375"/>
      <c r="D353" s="324"/>
      <c r="E353" s="459"/>
      <c r="F353" s="279"/>
    </row>
    <row r="354" ht="27.95" customHeight="1" spans="1:6">
      <c r="A354" s="461" t="s">
        <v>689</v>
      </c>
      <c r="B354" s="320" t="s">
        <v>690</v>
      </c>
      <c r="C354" s="375"/>
      <c r="D354" s="324"/>
      <c r="E354" s="459"/>
      <c r="F354" s="279"/>
    </row>
    <row r="355" ht="27.95" customHeight="1" spans="1:6">
      <c r="A355" s="461" t="s">
        <v>691</v>
      </c>
      <c r="B355" s="320" t="s">
        <v>157</v>
      </c>
      <c r="C355" s="375"/>
      <c r="D355" s="324"/>
      <c r="E355" s="459"/>
      <c r="F355" s="279"/>
    </row>
    <row r="356" ht="27.95" customHeight="1" spans="1:6">
      <c r="A356" s="461" t="s">
        <v>692</v>
      </c>
      <c r="B356" s="320" t="s">
        <v>693</v>
      </c>
      <c r="C356" s="375"/>
      <c r="D356" s="324"/>
      <c r="E356" s="459"/>
      <c r="F356" s="279"/>
    </row>
    <row r="357" ht="27.95" customHeight="1" spans="1:6">
      <c r="A357" s="457" t="s">
        <v>694</v>
      </c>
      <c r="B357" s="316" t="s">
        <v>695</v>
      </c>
      <c r="C357" s="375"/>
      <c r="D357" s="324"/>
      <c r="E357" s="459"/>
      <c r="F357" s="279"/>
    </row>
    <row r="358" ht="27.95" customHeight="1" spans="1:6">
      <c r="A358" s="461" t="s">
        <v>696</v>
      </c>
      <c r="B358" s="320" t="s">
        <v>139</v>
      </c>
      <c r="C358" s="375"/>
      <c r="D358" s="324"/>
      <c r="E358" s="459"/>
      <c r="F358" s="279"/>
    </row>
    <row r="359" ht="27.95" customHeight="1" spans="1:6">
      <c r="A359" s="461" t="s">
        <v>697</v>
      </c>
      <c r="B359" s="320" t="s">
        <v>141</v>
      </c>
      <c r="C359" s="375"/>
      <c r="D359" s="324"/>
      <c r="E359" s="459"/>
      <c r="F359" s="279"/>
    </row>
    <row r="360" ht="27.95" customHeight="1" spans="1:6">
      <c r="A360" s="461" t="s">
        <v>698</v>
      </c>
      <c r="B360" s="320" t="s">
        <v>240</v>
      </c>
      <c r="C360" s="375"/>
      <c r="D360" s="324"/>
      <c r="E360" s="459"/>
      <c r="F360" s="279"/>
    </row>
    <row r="361" ht="27.95" customHeight="1" spans="1:6">
      <c r="A361" s="461" t="s">
        <v>699</v>
      </c>
      <c r="B361" s="320" t="s">
        <v>700</v>
      </c>
      <c r="C361" s="375"/>
      <c r="D361" s="324"/>
      <c r="E361" s="459"/>
      <c r="F361" s="279"/>
    </row>
    <row r="362" ht="27.95" customHeight="1" spans="1:6">
      <c r="A362" s="461" t="s">
        <v>701</v>
      </c>
      <c r="B362" s="320" t="s">
        <v>702</v>
      </c>
      <c r="C362" s="375"/>
      <c r="D362" s="324"/>
      <c r="E362" s="459"/>
      <c r="F362" s="279"/>
    </row>
    <row r="363" ht="27.95" customHeight="1" spans="1:6">
      <c r="A363" s="457" t="s">
        <v>703</v>
      </c>
      <c r="B363" s="316" t="s">
        <v>704</v>
      </c>
      <c r="C363" s="464">
        <f>SUM(C364:C365)</f>
        <v>45</v>
      </c>
      <c r="D363" s="464">
        <f>SUM(D364:D365)</f>
        <v>75</v>
      </c>
      <c r="E363" s="459">
        <f>D363/C363-1</f>
        <v>0.67</v>
      </c>
      <c r="F363" s="279"/>
    </row>
    <row r="364" ht="27.95" customHeight="1" spans="1:6">
      <c r="A364" s="472">
        <v>2049902</v>
      </c>
      <c r="B364" s="320" t="s">
        <v>705</v>
      </c>
      <c r="C364" s="375"/>
      <c r="D364" s="322">
        <v>30</v>
      </c>
      <c r="E364" s="463"/>
      <c r="F364" s="279"/>
    </row>
    <row r="365" ht="27.95" customHeight="1" spans="1:6">
      <c r="A365" s="477" t="s">
        <v>706</v>
      </c>
      <c r="B365" s="320" t="s">
        <v>707</v>
      </c>
      <c r="C365" s="375">
        <v>45</v>
      </c>
      <c r="D365" s="322">
        <v>45</v>
      </c>
      <c r="E365" s="463"/>
      <c r="F365" s="279"/>
    </row>
    <row r="366" ht="27.95" customHeight="1" spans="1:6">
      <c r="A366" s="457" t="s">
        <v>77</v>
      </c>
      <c r="B366" s="316" t="s">
        <v>78</v>
      </c>
      <c r="C366" s="464">
        <f>C367+C372+C381+C387+C393+C397+C401+C405+C411+C418</f>
        <v>43256</v>
      </c>
      <c r="D366" s="464">
        <f>D367+D372+D381+D387+D393+D397+D401+D405+D411+D418</f>
        <v>42650</v>
      </c>
      <c r="E366" s="459">
        <f>D366/C366-1</f>
        <v>-0.01</v>
      </c>
      <c r="F366" s="279"/>
    </row>
    <row r="367" ht="27.95" customHeight="1" spans="1:6">
      <c r="A367" s="457" t="s">
        <v>708</v>
      </c>
      <c r="B367" s="316" t="s">
        <v>709</v>
      </c>
      <c r="C367" s="464">
        <f>SUM(C368:C371)</f>
        <v>830</v>
      </c>
      <c r="D367" s="464">
        <f>SUM(D368:D371)</f>
        <v>822</v>
      </c>
      <c r="E367" s="459">
        <f>D367/C367-1</f>
        <v>-0.01</v>
      </c>
      <c r="F367" s="279"/>
    </row>
    <row r="368" ht="27.95" customHeight="1" spans="1:6">
      <c r="A368" s="461" t="s">
        <v>710</v>
      </c>
      <c r="B368" s="320" t="s">
        <v>139</v>
      </c>
      <c r="C368" s="467">
        <v>830</v>
      </c>
      <c r="D368" s="322">
        <v>820</v>
      </c>
      <c r="E368" s="463">
        <f>D368/C368-1</f>
        <v>-0.01</v>
      </c>
      <c r="F368" s="279"/>
    </row>
    <row r="369" ht="27.95" customHeight="1" spans="1:6">
      <c r="A369" s="461" t="s">
        <v>711</v>
      </c>
      <c r="B369" s="320" t="s">
        <v>141</v>
      </c>
      <c r="C369" s="467"/>
      <c r="D369" s="322">
        <v>2</v>
      </c>
      <c r="E369" s="463"/>
      <c r="F369" s="279"/>
    </row>
    <row r="370" ht="27.95" customHeight="1" spans="1:6">
      <c r="A370" s="461" t="s">
        <v>712</v>
      </c>
      <c r="B370" s="320" t="s">
        <v>143</v>
      </c>
      <c r="C370" s="375"/>
      <c r="D370" s="322"/>
      <c r="E370" s="463"/>
      <c r="F370" s="279"/>
    </row>
    <row r="371" ht="27.95" customHeight="1" spans="1:6">
      <c r="A371" s="461" t="s">
        <v>713</v>
      </c>
      <c r="B371" s="320" t="s">
        <v>714</v>
      </c>
      <c r="C371" s="375"/>
      <c r="D371" s="322"/>
      <c r="E371" s="463"/>
      <c r="F371" s="279"/>
    </row>
    <row r="372" ht="27.95" customHeight="1" spans="1:6">
      <c r="A372" s="457" t="s">
        <v>715</v>
      </c>
      <c r="B372" s="316" t="s">
        <v>716</v>
      </c>
      <c r="C372" s="464">
        <f>SUM(C373:C380)</f>
        <v>40680</v>
      </c>
      <c r="D372" s="464">
        <f>SUM(D373:D380)</f>
        <v>38958</v>
      </c>
      <c r="E372" s="459">
        <f>D372/C372-1</f>
        <v>-0.04</v>
      </c>
      <c r="F372" s="279"/>
    </row>
    <row r="373" ht="27.95" customHeight="1" spans="1:6">
      <c r="A373" s="461" t="s">
        <v>717</v>
      </c>
      <c r="B373" s="320" t="s">
        <v>718</v>
      </c>
      <c r="C373" s="462">
        <v>1610</v>
      </c>
      <c r="D373" s="322">
        <v>1700</v>
      </c>
      <c r="E373" s="463">
        <f>D373/C373-1</f>
        <v>0.06</v>
      </c>
      <c r="F373" s="279"/>
    </row>
    <row r="374" ht="27.95" customHeight="1" spans="1:6">
      <c r="A374" s="461" t="s">
        <v>719</v>
      </c>
      <c r="B374" s="320" t="s">
        <v>720</v>
      </c>
      <c r="C374" s="462">
        <v>24000</v>
      </c>
      <c r="D374" s="322">
        <v>24000</v>
      </c>
      <c r="E374" s="463"/>
      <c r="F374" s="279"/>
    </row>
    <row r="375" ht="27.95" customHeight="1" spans="1:6">
      <c r="A375" s="461" t="s">
        <v>721</v>
      </c>
      <c r="B375" s="320" t="s">
        <v>722</v>
      </c>
      <c r="C375" s="462">
        <v>9000</v>
      </c>
      <c r="D375" s="322">
        <v>9008</v>
      </c>
      <c r="E375" s="463"/>
      <c r="F375" s="279"/>
    </row>
    <row r="376" ht="27.95" customHeight="1" spans="1:6">
      <c r="A376" s="461" t="s">
        <v>723</v>
      </c>
      <c r="B376" s="320" t="s">
        <v>724</v>
      </c>
      <c r="C376" s="462">
        <v>4800</v>
      </c>
      <c r="D376" s="322">
        <v>4000</v>
      </c>
      <c r="E376" s="463">
        <f>D376/C376-1</f>
        <v>-0.17</v>
      </c>
      <c r="F376" s="279"/>
    </row>
    <row r="377" ht="27.95" customHeight="1" spans="1:6">
      <c r="A377" s="461" t="s">
        <v>725</v>
      </c>
      <c r="B377" s="320" t="s">
        <v>726</v>
      </c>
      <c r="C377" s="467"/>
      <c r="D377" s="322"/>
      <c r="E377" s="463"/>
      <c r="F377" s="279"/>
    </row>
    <row r="378" ht="27.95" customHeight="1" spans="1:6">
      <c r="A378" s="461" t="s">
        <v>727</v>
      </c>
      <c r="B378" s="320" t="s">
        <v>728</v>
      </c>
      <c r="C378" s="375"/>
      <c r="D378" s="322"/>
      <c r="E378" s="463"/>
      <c r="F378" s="279"/>
    </row>
    <row r="379" ht="27.95" customHeight="1" spans="1:6">
      <c r="A379" s="461" t="s">
        <v>729</v>
      </c>
      <c r="B379" s="320" t="s">
        <v>730</v>
      </c>
      <c r="C379" s="375"/>
      <c r="D379" s="322"/>
      <c r="E379" s="463"/>
      <c r="F379" s="279"/>
    </row>
    <row r="380" ht="27.95" customHeight="1" spans="1:6">
      <c r="A380" s="461" t="s">
        <v>731</v>
      </c>
      <c r="B380" s="320" t="s">
        <v>732</v>
      </c>
      <c r="C380" s="462">
        <v>1270</v>
      </c>
      <c r="D380" s="322">
        <v>250</v>
      </c>
      <c r="E380" s="463">
        <f>D380/C380-1</f>
        <v>-0.8</v>
      </c>
      <c r="F380" s="279"/>
    </row>
    <row r="381" ht="27.95" customHeight="1" spans="1:6">
      <c r="A381" s="457" t="s">
        <v>733</v>
      </c>
      <c r="B381" s="316" t="s">
        <v>734</v>
      </c>
      <c r="C381" s="464">
        <f>SUM(C382:C386)</f>
        <v>860</v>
      </c>
      <c r="D381" s="324"/>
      <c r="E381" s="459">
        <f>D381/C381-1</f>
        <v>-1</v>
      </c>
      <c r="F381" s="279"/>
    </row>
    <row r="382" ht="27.95" customHeight="1" spans="1:6">
      <c r="A382" s="461" t="s">
        <v>735</v>
      </c>
      <c r="B382" s="320" t="s">
        <v>736</v>
      </c>
      <c r="C382" s="375"/>
      <c r="D382" s="324"/>
      <c r="E382" s="459"/>
      <c r="F382" s="279"/>
    </row>
    <row r="383" ht="27.95" customHeight="1" spans="1:6">
      <c r="A383" s="461" t="s">
        <v>737</v>
      </c>
      <c r="B383" s="320" t="s">
        <v>738</v>
      </c>
      <c r="C383" s="467">
        <v>860</v>
      </c>
      <c r="D383" s="322"/>
      <c r="E383" s="463">
        <f>D383/C383-1</f>
        <v>-1</v>
      </c>
      <c r="F383" s="279"/>
    </row>
    <row r="384" ht="27.95" customHeight="1" spans="1:6">
      <c r="A384" s="461" t="s">
        <v>739</v>
      </c>
      <c r="B384" s="320" t="s">
        <v>740</v>
      </c>
      <c r="C384" s="375"/>
      <c r="D384" s="324"/>
      <c r="E384" s="459"/>
      <c r="F384" s="279"/>
    </row>
    <row r="385" ht="27.95" customHeight="1" spans="1:6">
      <c r="A385" s="461" t="s">
        <v>741</v>
      </c>
      <c r="B385" s="320" t="s">
        <v>742</v>
      </c>
      <c r="C385" s="375"/>
      <c r="D385" s="324"/>
      <c r="E385" s="459"/>
      <c r="F385" s="279"/>
    </row>
    <row r="386" ht="27.95" customHeight="1" spans="1:6">
      <c r="A386" s="461" t="s">
        <v>743</v>
      </c>
      <c r="B386" s="320" t="s">
        <v>744</v>
      </c>
      <c r="C386" s="375"/>
      <c r="D386" s="324"/>
      <c r="E386" s="459"/>
      <c r="F386" s="279"/>
    </row>
    <row r="387" ht="27.95" customHeight="1" spans="1:6">
      <c r="A387" s="457" t="s">
        <v>745</v>
      </c>
      <c r="B387" s="316" t="s">
        <v>746</v>
      </c>
      <c r="C387" s="375"/>
      <c r="D387" s="324"/>
      <c r="E387" s="459"/>
      <c r="F387" s="279"/>
    </row>
    <row r="388" ht="27.95" customHeight="1" spans="1:6">
      <c r="A388" s="461" t="s">
        <v>747</v>
      </c>
      <c r="B388" s="320" t="s">
        <v>748</v>
      </c>
      <c r="C388" s="375"/>
      <c r="D388" s="324"/>
      <c r="E388" s="459"/>
      <c r="F388" s="279"/>
    </row>
    <row r="389" ht="27.95" customHeight="1" spans="1:6">
      <c r="A389" s="461" t="s">
        <v>749</v>
      </c>
      <c r="B389" s="320" t="s">
        <v>750</v>
      </c>
      <c r="C389" s="375"/>
      <c r="D389" s="324"/>
      <c r="E389" s="459"/>
      <c r="F389" s="279"/>
    </row>
    <row r="390" ht="27.95" customHeight="1" spans="1:6">
      <c r="A390" s="461" t="s">
        <v>751</v>
      </c>
      <c r="B390" s="320" t="s">
        <v>752</v>
      </c>
      <c r="C390" s="375"/>
      <c r="D390" s="324"/>
      <c r="E390" s="459"/>
      <c r="F390" s="279"/>
    </row>
    <row r="391" ht="27.95" customHeight="1" spans="1:6">
      <c r="A391" s="461" t="s">
        <v>753</v>
      </c>
      <c r="B391" s="320" t="s">
        <v>754</v>
      </c>
      <c r="C391" s="375"/>
      <c r="D391" s="324"/>
      <c r="E391" s="459"/>
      <c r="F391" s="279"/>
    </row>
    <row r="392" ht="27.95" customHeight="1" spans="1:6">
      <c r="A392" s="461" t="s">
        <v>755</v>
      </c>
      <c r="B392" s="320" t="s">
        <v>756</v>
      </c>
      <c r="C392" s="375"/>
      <c r="D392" s="324"/>
      <c r="E392" s="459"/>
      <c r="F392" s="279"/>
    </row>
    <row r="393" ht="27.95" customHeight="1" spans="1:6">
      <c r="A393" s="457" t="s">
        <v>757</v>
      </c>
      <c r="B393" s="316" t="s">
        <v>758</v>
      </c>
      <c r="C393" s="375"/>
      <c r="D393" s="324"/>
      <c r="E393" s="459"/>
      <c r="F393" s="279"/>
    </row>
    <row r="394" ht="27.95" customHeight="1" spans="1:6">
      <c r="A394" s="461" t="s">
        <v>759</v>
      </c>
      <c r="B394" s="320" t="s">
        <v>760</v>
      </c>
      <c r="C394" s="375"/>
      <c r="D394" s="324"/>
      <c r="E394" s="459"/>
      <c r="F394" s="279"/>
    </row>
    <row r="395" ht="27.95" customHeight="1" spans="1:6">
      <c r="A395" s="461" t="s">
        <v>761</v>
      </c>
      <c r="B395" s="320" t="s">
        <v>762</v>
      </c>
      <c r="C395" s="375"/>
      <c r="D395" s="324"/>
      <c r="E395" s="459"/>
      <c r="F395" s="279"/>
    </row>
    <row r="396" ht="27.95" customHeight="1" spans="1:6">
      <c r="A396" s="461" t="s">
        <v>763</v>
      </c>
      <c r="B396" s="320" t="s">
        <v>764</v>
      </c>
      <c r="C396" s="375"/>
      <c r="D396" s="324"/>
      <c r="E396" s="459"/>
      <c r="F396" s="279"/>
    </row>
    <row r="397" ht="27.95" customHeight="1" spans="1:6">
      <c r="A397" s="457" t="s">
        <v>765</v>
      </c>
      <c r="B397" s="316" t="s">
        <v>766</v>
      </c>
      <c r="C397" s="375"/>
      <c r="D397" s="324"/>
      <c r="E397" s="459"/>
      <c r="F397" s="279"/>
    </row>
    <row r="398" ht="27.95" customHeight="1" spans="1:6">
      <c r="A398" s="461" t="s">
        <v>767</v>
      </c>
      <c r="B398" s="320" t="s">
        <v>768</v>
      </c>
      <c r="C398" s="375"/>
      <c r="D398" s="324"/>
      <c r="E398" s="459"/>
      <c r="F398" s="279"/>
    </row>
    <row r="399" ht="27.95" customHeight="1" spans="1:6">
      <c r="A399" s="461" t="s">
        <v>769</v>
      </c>
      <c r="B399" s="320" t="s">
        <v>770</v>
      </c>
      <c r="C399" s="375"/>
      <c r="D399" s="324"/>
      <c r="E399" s="459"/>
      <c r="F399" s="279"/>
    </row>
    <row r="400" ht="27.95" customHeight="1" spans="1:6">
      <c r="A400" s="461" t="s">
        <v>771</v>
      </c>
      <c r="B400" s="320" t="s">
        <v>772</v>
      </c>
      <c r="C400" s="375"/>
      <c r="D400" s="324"/>
      <c r="E400" s="459"/>
      <c r="F400" s="279"/>
    </row>
    <row r="401" ht="27.95" customHeight="1" spans="1:6">
      <c r="A401" s="457" t="s">
        <v>773</v>
      </c>
      <c r="B401" s="316" t="s">
        <v>774</v>
      </c>
      <c r="C401" s="464">
        <f>SUM(C402:C404)</f>
        <v>100</v>
      </c>
      <c r="D401" s="464">
        <f>SUM(D402:D404)</f>
        <v>110</v>
      </c>
      <c r="E401" s="459">
        <f>D401/C401-1</f>
        <v>0.1</v>
      </c>
      <c r="F401" s="279"/>
    </row>
    <row r="402" ht="27.95" customHeight="1" spans="1:6">
      <c r="A402" s="461" t="s">
        <v>775</v>
      </c>
      <c r="B402" s="320" t="s">
        <v>776</v>
      </c>
      <c r="C402" s="467">
        <v>100</v>
      </c>
      <c r="D402" s="322">
        <v>110</v>
      </c>
      <c r="E402" s="463">
        <f>D402/C402-1</f>
        <v>0.1</v>
      </c>
      <c r="F402" s="279"/>
    </row>
    <row r="403" ht="27.95" customHeight="1" spans="1:6">
      <c r="A403" s="461" t="s">
        <v>777</v>
      </c>
      <c r="B403" s="320" t="s">
        <v>778</v>
      </c>
      <c r="C403" s="375"/>
      <c r="D403" s="322"/>
      <c r="E403" s="463"/>
      <c r="F403" s="279"/>
    </row>
    <row r="404" ht="27.95" customHeight="1" spans="1:6">
      <c r="A404" s="461" t="s">
        <v>779</v>
      </c>
      <c r="B404" s="320" t="s">
        <v>780</v>
      </c>
      <c r="C404" s="375"/>
      <c r="D404" s="322"/>
      <c r="E404" s="463"/>
      <c r="F404" s="279"/>
    </row>
    <row r="405" ht="27.95" customHeight="1" spans="1:6">
      <c r="A405" s="457" t="s">
        <v>781</v>
      </c>
      <c r="B405" s="316" t="s">
        <v>782</v>
      </c>
      <c r="C405" s="464">
        <f>SUM(C406:C410)</f>
        <v>250</v>
      </c>
      <c r="D405" s="464">
        <f>SUM(D406:D410)</f>
        <v>250</v>
      </c>
      <c r="E405" s="459"/>
      <c r="F405" s="279"/>
    </row>
    <row r="406" ht="27.95" customHeight="1" spans="1:6">
      <c r="A406" s="461" t="s">
        <v>783</v>
      </c>
      <c r="B406" s="320" t="s">
        <v>784</v>
      </c>
      <c r="C406" s="375"/>
      <c r="D406" s="322"/>
      <c r="E406" s="463"/>
      <c r="F406" s="279"/>
    </row>
    <row r="407" ht="27.95" customHeight="1" spans="1:6">
      <c r="A407" s="461" t="s">
        <v>785</v>
      </c>
      <c r="B407" s="320" t="s">
        <v>786</v>
      </c>
      <c r="C407" s="467">
        <v>250</v>
      </c>
      <c r="D407" s="322">
        <v>250</v>
      </c>
      <c r="E407" s="463"/>
      <c r="F407" s="279"/>
    </row>
    <row r="408" ht="27.95" customHeight="1" spans="1:6">
      <c r="A408" s="461" t="s">
        <v>787</v>
      </c>
      <c r="B408" s="320" t="s">
        <v>788</v>
      </c>
      <c r="C408" s="467"/>
      <c r="D408" s="322"/>
      <c r="E408" s="463"/>
      <c r="F408" s="279"/>
    </row>
    <row r="409" ht="27.95" customHeight="1" spans="1:6">
      <c r="A409" s="461" t="s">
        <v>789</v>
      </c>
      <c r="B409" s="320" t="s">
        <v>790</v>
      </c>
      <c r="C409" s="375"/>
      <c r="D409" s="322"/>
      <c r="E409" s="463"/>
      <c r="F409" s="279"/>
    </row>
    <row r="410" ht="27.95" customHeight="1" spans="1:6">
      <c r="A410" s="461" t="s">
        <v>791</v>
      </c>
      <c r="B410" s="320" t="s">
        <v>792</v>
      </c>
      <c r="C410" s="375"/>
      <c r="D410" s="322"/>
      <c r="E410" s="463"/>
      <c r="F410" s="279"/>
    </row>
    <row r="411" ht="27.95" customHeight="1" spans="1:6">
      <c r="A411" s="457" t="s">
        <v>793</v>
      </c>
      <c r="B411" s="316" t="s">
        <v>794</v>
      </c>
      <c r="C411" s="464">
        <f>SUM(C412:C417)</f>
        <v>310</v>
      </c>
      <c r="D411" s="464">
        <f>SUM(D412:D417)</f>
        <v>2230</v>
      </c>
      <c r="E411" s="459">
        <f>D411/C411-1</f>
        <v>6.19</v>
      </c>
      <c r="F411" s="279"/>
    </row>
    <row r="412" s="450" customFormat="1" ht="27.95" customHeight="1" spans="1:7">
      <c r="A412" s="461" t="s">
        <v>795</v>
      </c>
      <c r="B412" s="320" t="s">
        <v>796</v>
      </c>
      <c r="C412" s="375">
        <v>310</v>
      </c>
      <c r="D412" s="322">
        <v>30</v>
      </c>
      <c r="E412" s="463">
        <f>D412/C412-1</f>
        <v>-0.9</v>
      </c>
      <c r="F412" s="279"/>
      <c r="G412" s="156"/>
    </row>
    <row r="413" ht="27.95" customHeight="1" spans="1:6">
      <c r="A413" s="461" t="s">
        <v>797</v>
      </c>
      <c r="B413" s="320" t="s">
        <v>798</v>
      </c>
      <c r="C413" s="375"/>
      <c r="D413" s="322"/>
      <c r="E413" s="463"/>
      <c r="F413" s="279"/>
    </row>
    <row r="414" ht="27.95" customHeight="1" spans="1:6">
      <c r="A414" s="461" t="s">
        <v>799</v>
      </c>
      <c r="B414" s="320" t="s">
        <v>800</v>
      </c>
      <c r="C414" s="375"/>
      <c r="D414" s="322"/>
      <c r="E414" s="463"/>
      <c r="F414" s="279"/>
    </row>
    <row r="415" s="450" customFormat="1" ht="27.95" customHeight="1" spans="1:7">
      <c r="A415" s="461" t="s">
        <v>801</v>
      </c>
      <c r="B415" s="320" t="s">
        <v>802</v>
      </c>
      <c r="C415" s="375"/>
      <c r="D415" s="322"/>
      <c r="E415" s="463"/>
      <c r="F415" s="279"/>
      <c r="G415" s="156"/>
    </row>
    <row r="416" ht="27.95" customHeight="1" spans="1:6">
      <c r="A416" s="461" t="s">
        <v>803</v>
      </c>
      <c r="B416" s="320" t="s">
        <v>804</v>
      </c>
      <c r="C416" s="375"/>
      <c r="D416" s="322"/>
      <c r="E416" s="463"/>
      <c r="F416" s="279"/>
    </row>
    <row r="417" ht="27.95" customHeight="1" spans="1:6">
      <c r="A417" s="461" t="s">
        <v>805</v>
      </c>
      <c r="B417" s="320" t="s">
        <v>806</v>
      </c>
      <c r="C417" s="375"/>
      <c r="D417" s="322">
        <v>2200</v>
      </c>
      <c r="E417" s="463"/>
      <c r="F417" s="279"/>
    </row>
    <row r="418" ht="27.95" customHeight="1" spans="1:6">
      <c r="A418" s="457" t="s">
        <v>807</v>
      </c>
      <c r="B418" s="316" t="s">
        <v>808</v>
      </c>
      <c r="C418" s="464">
        <f>SUM(C419)</f>
        <v>226</v>
      </c>
      <c r="D418" s="464">
        <f>SUM(D419)</f>
        <v>280</v>
      </c>
      <c r="E418" s="459">
        <f t="shared" ref="E418:E423" si="0">D418/C418-1</f>
        <v>0.24</v>
      </c>
      <c r="F418" s="279"/>
    </row>
    <row r="419" ht="27.95" customHeight="1" spans="1:6">
      <c r="A419" s="478">
        <v>2059999</v>
      </c>
      <c r="B419" s="320" t="s">
        <v>809</v>
      </c>
      <c r="C419" s="467">
        <v>226</v>
      </c>
      <c r="D419" s="322">
        <v>280</v>
      </c>
      <c r="E419" s="463">
        <f t="shared" si="0"/>
        <v>0.24</v>
      </c>
      <c r="F419" s="279"/>
    </row>
    <row r="420" ht="27.95" customHeight="1" spans="1:6">
      <c r="A420" s="457" t="s">
        <v>79</v>
      </c>
      <c r="B420" s="316" t="s">
        <v>80</v>
      </c>
      <c r="C420" s="464">
        <f>C421+C426+C435+C441+C446+C451+C456+C463+C467+C471</f>
        <v>957</v>
      </c>
      <c r="D420" s="464">
        <f>D421+D426+D435+D441+D446+D451+D456+D463+D467+D471</f>
        <v>190</v>
      </c>
      <c r="E420" s="459">
        <f t="shared" si="0"/>
        <v>-0.8</v>
      </c>
      <c r="F420" s="279"/>
    </row>
    <row r="421" ht="27.95" customHeight="1" spans="1:6">
      <c r="A421" s="457" t="s">
        <v>810</v>
      </c>
      <c r="B421" s="316" t="s">
        <v>811</v>
      </c>
      <c r="C421" s="464">
        <f>SUM(C422:C425)</f>
        <v>110</v>
      </c>
      <c r="D421" s="464">
        <f>SUM(D422:D425)</f>
        <v>67</v>
      </c>
      <c r="E421" s="459">
        <f t="shared" si="0"/>
        <v>-0.39</v>
      </c>
      <c r="F421" s="279"/>
    </row>
    <row r="422" ht="27.95" customHeight="1" spans="1:6">
      <c r="A422" s="461" t="s">
        <v>812</v>
      </c>
      <c r="B422" s="320" t="s">
        <v>139</v>
      </c>
      <c r="C422" s="462">
        <v>80</v>
      </c>
      <c r="D422" s="375">
        <v>60</v>
      </c>
      <c r="E422" s="463">
        <f t="shared" si="0"/>
        <v>-0.25</v>
      </c>
      <c r="F422" s="279"/>
    </row>
    <row r="423" ht="27.95" customHeight="1" spans="1:6">
      <c r="A423" s="461" t="s">
        <v>813</v>
      </c>
      <c r="B423" s="320" t="s">
        <v>141</v>
      </c>
      <c r="C423" s="462">
        <v>30</v>
      </c>
      <c r="D423" s="375">
        <v>7</v>
      </c>
      <c r="E423" s="463">
        <f t="shared" si="0"/>
        <v>-0.77</v>
      </c>
      <c r="F423" s="279"/>
    </row>
    <row r="424" ht="27.95" customHeight="1" spans="1:6">
      <c r="A424" s="461" t="s">
        <v>814</v>
      </c>
      <c r="B424" s="320" t="s">
        <v>143</v>
      </c>
      <c r="C424" s="375"/>
      <c r="D424" s="322"/>
      <c r="E424" s="463"/>
      <c r="F424" s="279"/>
    </row>
    <row r="425" ht="27.95" customHeight="1" spans="1:6">
      <c r="A425" s="461" t="s">
        <v>815</v>
      </c>
      <c r="B425" s="320" t="s">
        <v>816</v>
      </c>
      <c r="C425" s="375"/>
      <c r="D425" s="322"/>
      <c r="E425" s="463"/>
      <c r="F425" s="279"/>
    </row>
    <row r="426" ht="27.95" customHeight="1" spans="1:6">
      <c r="A426" s="457" t="s">
        <v>817</v>
      </c>
      <c r="B426" s="316" t="s">
        <v>818</v>
      </c>
      <c r="C426" s="464">
        <f>SUM(C427:C434)</f>
        <v>10</v>
      </c>
      <c r="D426" s="464"/>
      <c r="E426" s="459">
        <f>D426/C426-1</f>
        <v>-1</v>
      </c>
      <c r="F426" s="279"/>
    </row>
    <row r="427" ht="27.95" customHeight="1" spans="1:6">
      <c r="A427" s="461" t="s">
        <v>819</v>
      </c>
      <c r="B427" s="320" t="s">
        <v>820</v>
      </c>
      <c r="C427" s="375"/>
      <c r="D427" s="324"/>
      <c r="E427" s="459"/>
      <c r="F427" s="279"/>
    </row>
    <row r="428" ht="27.95" customHeight="1" spans="1:6">
      <c r="A428" s="461" t="s">
        <v>821</v>
      </c>
      <c r="B428" s="320" t="s">
        <v>822</v>
      </c>
      <c r="C428" s="375"/>
      <c r="D428" s="324"/>
      <c r="E428" s="459"/>
      <c r="F428" s="279"/>
    </row>
    <row r="429" ht="27.95" customHeight="1" spans="1:6">
      <c r="A429" s="461" t="s">
        <v>823</v>
      </c>
      <c r="B429" s="320" t="s">
        <v>824</v>
      </c>
      <c r="C429" s="375"/>
      <c r="D429" s="324"/>
      <c r="E429" s="459"/>
      <c r="F429" s="279"/>
    </row>
    <row r="430" ht="27.95" customHeight="1" spans="1:6">
      <c r="A430" s="461" t="s">
        <v>825</v>
      </c>
      <c r="B430" s="320" t="s">
        <v>826</v>
      </c>
      <c r="C430" s="375"/>
      <c r="D430" s="324"/>
      <c r="E430" s="459"/>
      <c r="F430" s="279"/>
    </row>
    <row r="431" ht="27.95" customHeight="1" spans="1:6">
      <c r="A431" s="461" t="s">
        <v>827</v>
      </c>
      <c r="B431" s="320" t="s">
        <v>828</v>
      </c>
      <c r="C431" s="375"/>
      <c r="D431" s="324"/>
      <c r="E431" s="459"/>
      <c r="F431" s="279"/>
    </row>
    <row r="432" ht="27.95" customHeight="1" spans="1:6">
      <c r="A432" s="461" t="s">
        <v>829</v>
      </c>
      <c r="B432" s="320" t="s">
        <v>830</v>
      </c>
      <c r="C432" s="375"/>
      <c r="D432" s="324"/>
      <c r="E432" s="459"/>
      <c r="F432" s="279"/>
    </row>
    <row r="433" ht="27.95" customHeight="1" spans="1:6">
      <c r="A433" s="469">
        <v>2060208</v>
      </c>
      <c r="B433" s="479" t="s">
        <v>831</v>
      </c>
      <c r="C433" s="375">
        <v>10</v>
      </c>
      <c r="D433" s="322"/>
      <c r="E433" s="463">
        <f>D433/C433-1</f>
        <v>-1</v>
      </c>
      <c r="F433" s="279"/>
    </row>
    <row r="434" ht="27.95" customHeight="1" spans="1:6">
      <c r="A434" s="461" t="s">
        <v>832</v>
      </c>
      <c r="B434" s="320" t="s">
        <v>833</v>
      </c>
      <c r="C434" s="375"/>
      <c r="D434" s="322"/>
      <c r="E434" s="463"/>
      <c r="F434" s="279"/>
    </row>
    <row r="435" ht="27.95" customHeight="1" spans="1:6">
      <c r="A435" s="457" t="s">
        <v>834</v>
      </c>
      <c r="B435" s="316" t="s">
        <v>835</v>
      </c>
      <c r="C435" s="375"/>
      <c r="D435" s="324"/>
      <c r="E435" s="459"/>
      <c r="F435" s="279"/>
    </row>
    <row r="436" ht="27.95" customHeight="1" spans="1:6">
      <c r="A436" s="461" t="s">
        <v>836</v>
      </c>
      <c r="B436" s="320" t="s">
        <v>820</v>
      </c>
      <c r="C436" s="375"/>
      <c r="D436" s="324"/>
      <c r="E436" s="459"/>
      <c r="F436" s="279"/>
    </row>
    <row r="437" ht="27.95" customHeight="1" spans="1:6">
      <c r="A437" s="461" t="s">
        <v>837</v>
      </c>
      <c r="B437" s="320" t="s">
        <v>838</v>
      </c>
      <c r="C437" s="375"/>
      <c r="D437" s="324"/>
      <c r="E437" s="459"/>
      <c r="F437" s="279"/>
    </row>
    <row r="438" ht="27.95" customHeight="1" spans="1:6">
      <c r="A438" s="461" t="s">
        <v>839</v>
      </c>
      <c r="B438" s="320" t="s">
        <v>840</v>
      </c>
      <c r="C438" s="375"/>
      <c r="D438" s="324"/>
      <c r="E438" s="459"/>
      <c r="F438" s="279"/>
    </row>
    <row r="439" ht="27.95" customHeight="1" spans="1:6">
      <c r="A439" s="461" t="s">
        <v>841</v>
      </c>
      <c r="B439" s="320" t="s">
        <v>842</v>
      </c>
      <c r="C439" s="375"/>
      <c r="D439" s="324"/>
      <c r="E439" s="459"/>
      <c r="F439" s="279"/>
    </row>
    <row r="440" ht="27.95" customHeight="1" spans="1:6">
      <c r="A440" s="461" t="s">
        <v>843</v>
      </c>
      <c r="B440" s="320" t="s">
        <v>844</v>
      </c>
      <c r="C440" s="375"/>
      <c r="D440" s="324"/>
      <c r="E440" s="459"/>
      <c r="F440" s="279"/>
    </row>
    <row r="441" ht="27.95" customHeight="1" spans="1:6">
      <c r="A441" s="457" t="s">
        <v>845</v>
      </c>
      <c r="B441" s="316" t="s">
        <v>846</v>
      </c>
      <c r="C441" s="464">
        <f>SUM(C442:C445)</f>
        <v>560</v>
      </c>
      <c r="D441" s="464">
        <f>SUM(D442:D445)</f>
        <v>14</v>
      </c>
      <c r="E441" s="459">
        <f>D441/C441-1</f>
        <v>-0.98</v>
      </c>
      <c r="F441" s="279"/>
    </row>
    <row r="442" ht="27.95" customHeight="1" spans="1:6">
      <c r="A442" s="461" t="s">
        <v>847</v>
      </c>
      <c r="B442" s="320" t="s">
        <v>820</v>
      </c>
      <c r="C442" s="375"/>
      <c r="D442" s="324"/>
      <c r="E442" s="459"/>
      <c r="F442" s="279"/>
    </row>
    <row r="443" ht="27.95" customHeight="1" spans="1:6">
      <c r="A443" s="461" t="s">
        <v>848</v>
      </c>
      <c r="B443" s="320" t="s">
        <v>849</v>
      </c>
      <c r="C443" s="375"/>
      <c r="D443" s="324"/>
      <c r="E443" s="459"/>
      <c r="F443" s="279"/>
    </row>
    <row r="444" ht="27.95" customHeight="1" spans="1:6">
      <c r="A444" s="480">
        <v>2060405</v>
      </c>
      <c r="B444" s="320" t="s">
        <v>850</v>
      </c>
      <c r="C444" s="375"/>
      <c r="D444" s="324"/>
      <c r="E444" s="459"/>
      <c r="F444" s="279"/>
    </row>
    <row r="445" ht="27.95" customHeight="1" spans="1:6">
      <c r="A445" s="461" t="s">
        <v>851</v>
      </c>
      <c r="B445" s="320" t="s">
        <v>852</v>
      </c>
      <c r="C445" s="375">
        <v>560</v>
      </c>
      <c r="D445" s="322">
        <v>14</v>
      </c>
      <c r="E445" s="463">
        <f>D445/C445-1</f>
        <v>-0.98</v>
      </c>
      <c r="F445" s="279"/>
    </row>
    <row r="446" ht="27.95" customHeight="1" spans="1:6">
      <c r="A446" s="457" t="s">
        <v>853</v>
      </c>
      <c r="B446" s="316" t="s">
        <v>854</v>
      </c>
      <c r="C446" s="375"/>
      <c r="D446" s="324"/>
      <c r="E446" s="459"/>
      <c r="F446" s="279"/>
    </row>
    <row r="447" ht="27.95" customHeight="1" spans="1:6">
      <c r="A447" s="461" t="s">
        <v>855</v>
      </c>
      <c r="B447" s="320" t="s">
        <v>820</v>
      </c>
      <c r="C447" s="375"/>
      <c r="D447" s="324"/>
      <c r="E447" s="459"/>
      <c r="F447" s="279"/>
    </row>
    <row r="448" ht="27.95" customHeight="1" spans="1:6">
      <c r="A448" s="461" t="s">
        <v>856</v>
      </c>
      <c r="B448" s="320" t="s">
        <v>857</v>
      </c>
      <c r="C448" s="375"/>
      <c r="D448" s="324"/>
      <c r="E448" s="459"/>
      <c r="F448" s="279"/>
    </row>
    <row r="449" ht="27.95" customHeight="1" spans="1:6">
      <c r="A449" s="461" t="s">
        <v>858</v>
      </c>
      <c r="B449" s="320" t="s">
        <v>859</v>
      </c>
      <c r="C449" s="375"/>
      <c r="D449" s="324"/>
      <c r="E449" s="459"/>
      <c r="F449" s="279"/>
    </row>
    <row r="450" ht="27.95" customHeight="1" spans="1:6">
      <c r="A450" s="461" t="s">
        <v>860</v>
      </c>
      <c r="B450" s="320" t="s">
        <v>861</v>
      </c>
      <c r="C450" s="375"/>
      <c r="D450" s="324"/>
      <c r="E450" s="459"/>
      <c r="F450" s="279"/>
    </row>
    <row r="451" ht="27.95" customHeight="1" spans="1:6">
      <c r="A451" s="457" t="s">
        <v>862</v>
      </c>
      <c r="B451" s="316" t="s">
        <v>863</v>
      </c>
      <c r="C451" s="375"/>
      <c r="D451" s="324"/>
      <c r="E451" s="459"/>
      <c r="F451" s="279"/>
    </row>
    <row r="452" ht="27.95" customHeight="1" spans="1:6">
      <c r="A452" s="461" t="s">
        <v>864</v>
      </c>
      <c r="B452" s="320" t="s">
        <v>865</v>
      </c>
      <c r="C452" s="375"/>
      <c r="D452" s="324"/>
      <c r="E452" s="459"/>
      <c r="F452" s="279"/>
    </row>
    <row r="453" ht="27.95" customHeight="1" spans="1:6">
      <c r="A453" s="461" t="s">
        <v>866</v>
      </c>
      <c r="B453" s="320" t="s">
        <v>867</v>
      </c>
      <c r="C453" s="375"/>
      <c r="D453" s="324"/>
      <c r="E453" s="459"/>
      <c r="F453" s="279"/>
    </row>
    <row r="454" ht="27.95" customHeight="1" spans="1:6">
      <c r="A454" s="461" t="s">
        <v>868</v>
      </c>
      <c r="B454" s="320" t="s">
        <v>869</v>
      </c>
      <c r="C454" s="375"/>
      <c r="D454" s="324"/>
      <c r="E454" s="459"/>
      <c r="F454" s="279"/>
    </row>
    <row r="455" ht="27.95" customHeight="1" spans="1:6">
      <c r="A455" s="461" t="s">
        <v>870</v>
      </c>
      <c r="B455" s="320" t="s">
        <v>871</v>
      </c>
      <c r="C455" s="375"/>
      <c r="D455" s="324"/>
      <c r="E455" s="459"/>
      <c r="F455" s="279"/>
    </row>
    <row r="456" ht="27.95" customHeight="1" spans="1:6">
      <c r="A456" s="457" t="s">
        <v>872</v>
      </c>
      <c r="B456" s="316" t="s">
        <v>873</v>
      </c>
      <c r="C456" s="464">
        <f>SUM(C457:C462)</f>
        <v>277</v>
      </c>
      <c r="D456" s="464">
        <f>SUM(D457:D462)</f>
        <v>109</v>
      </c>
      <c r="E456" s="459">
        <f>D456/C456-1</f>
        <v>-0.61</v>
      </c>
      <c r="F456" s="279"/>
    </row>
    <row r="457" ht="27.95" customHeight="1" spans="1:6">
      <c r="A457" s="461" t="s">
        <v>874</v>
      </c>
      <c r="B457" s="320" t="s">
        <v>820</v>
      </c>
      <c r="C457" s="375">
        <v>110</v>
      </c>
      <c r="D457" s="322">
        <v>85</v>
      </c>
      <c r="E457" s="463">
        <f>D457/C457-1</f>
        <v>-0.23</v>
      </c>
      <c r="F457" s="279"/>
    </row>
    <row r="458" ht="27.95" customHeight="1" spans="1:6">
      <c r="A458" s="461" t="s">
        <v>875</v>
      </c>
      <c r="B458" s="320" t="s">
        <v>876</v>
      </c>
      <c r="C458" s="375">
        <v>155</v>
      </c>
      <c r="D458" s="322">
        <v>24</v>
      </c>
      <c r="E458" s="463">
        <f>D458/C458-1</f>
        <v>-0.85</v>
      </c>
      <c r="F458" s="279"/>
    </row>
    <row r="459" ht="27.95" customHeight="1" spans="1:6">
      <c r="A459" s="461" t="s">
        <v>877</v>
      </c>
      <c r="B459" s="320" t="s">
        <v>878</v>
      </c>
      <c r="C459" s="375"/>
      <c r="D459" s="322"/>
      <c r="E459" s="463"/>
      <c r="F459" s="279"/>
    </row>
    <row r="460" ht="27.95" customHeight="1" spans="1:6">
      <c r="A460" s="461" t="s">
        <v>879</v>
      </c>
      <c r="B460" s="320" t="s">
        <v>880</v>
      </c>
      <c r="C460" s="375"/>
      <c r="D460" s="322"/>
      <c r="E460" s="463"/>
      <c r="F460" s="279"/>
    </row>
    <row r="461" ht="27.95" customHeight="1" spans="1:6">
      <c r="A461" s="461" t="s">
        <v>881</v>
      </c>
      <c r="B461" s="320" t="s">
        <v>882</v>
      </c>
      <c r="C461" s="375"/>
      <c r="D461" s="322"/>
      <c r="E461" s="463"/>
      <c r="F461" s="279"/>
    </row>
    <row r="462" ht="27.95" customHeight="1" spans="1:6">
      <c r="A462" s="461" t="s">
        <v>883</v>
      </c>
      <c r="B462" s="320" t="s">
        <v>884</v>
      </c>
      <c r="C462" s="375">
        <v>12</v>
      </c>
      <c r="D462" s="322"/>
      <c r="E462" s="463">
        <f>D462/C462-1</f>
        <v>-1</v>
      </c>
      <c r="F462" s="279"/>
    </row>
    <row r="463" ht="27.95" customHeight="1" spans="1:6">
      <c r="A463" s="457" t="s">
        <v>885</v>
      </c>
      <c r="B463" s="316" t="s">
        <v>886</v>
      </c>
      <c r="C463" s="375"/>
      <c r="D463" s="324"/>
      <c r="E463" s="459"/>
      <c r="F463" s="279"/>
    </row>
    <row r="464" ht="27.95" customHeight="1" spans="1:6">
      <c r="A464" s="461" t="s">
        <v>887</v>
      </c>
      <c r="B464" s="320" t="s">
        <v>888</v>
      </c>
      <c r="C464" s="375"/>
      <c r="D464" s="324"/>
      <c r="E464" s="459"/>
      <c r="F464" s="279"/>
    </row>
    <row r="465" ht="27.95" customHeight="1" spans="1:6">
      <c r="A465" s="461" t="s">
        <v>889</v>
      </c>
      <c r="B465" s="320" t="s">
        <v>890</v>
      </c>
      <c r="C465" s="375"/>
      <c r="D465" s="324"/>
      <c r="E465" s="459"/>
      <c r="F465" s="279"/>
    </row>
    <row r="466" ht="27.95" customHeight="1" spans="1:6">
      <c r="A466" s="461" t="s">
        <v>891</v>
      </c>
      <c r="B466" s="320" t="s">
        <v>892</v>
      </c>
      <c r="C466" s="375"/>
      <c r="D466" s="324"/>
      <c r="E466" s="459"/>
      <c r="F466" s="279"/>
    </row>
    <row r="467" ht="27.95" customHeight="1" spans="1:6">
      <c r="A467" s="457" t="s">
        <v>893</v>
      </c>
      <c r="B467" s="316" t="s">
        <v>894</v>
      </c>
      <c r="C467" s="375"/>
      <c r="D467" s="324"/>
      <c r="E467" s="459"/>
      <c r="F467" s="279"/>
    </row>
    <row r="468" ht="27.95" customHeight="1" spans="1:6">
      <c r="A468" s="461" t="s">
        <v>895</v>
      </c>
      <c r="B468" s="320" t="s">
        <v>896</v>
      </c>
      <c r="C468" s="375"/>
      <c r="D468" s="324"/>
      <c r="E468" s="459"/>
      <c r="F468" s="279"/>
    </row>
    <row r="469" ht="27.95" customHeight="1" spans="1:6">
      <c r="A469" s="461" t="s">
        <v>897</v>
      </c>
      <c r="B469" s="320" t="s">
        <v>898</v>
      </c>
      <c r="C469" s="375"/>
      <c r="D469" s="324"/>
      <c r="E469" s="459"/>
      <c r="F469" s="279"/>
    </row>
    <row r="470" ht="27.95" customHeight="1" spans="1:6">
      <c r="A470" s="461" t="s">
        <v>899</v>
      </c>
      <c r="B470" s="320" t="s">
        <v>900</v>
      </c>
      <c r="C470" s="375"/>
      <c r="D470" s="324"/>
      <c r="E470" s="459"/>
      <c r="F470" s="279"/>
    </row>
    <row r="471" ht="27.95" customHeight="1" spans="1:6">
      <c r="A471" s="457" t="s">
        <v>901</v>
      </c>
      <c r="B471" s="316" t="s">
        <v>902</v>
      </c>
      <c r="C471" s="375"/>
      <c r="D471" s="324"/>
      <c r="E471" s="459"/>
      <c r="F471" s="279"/>
    </row>
    <row r="472" ht="27.95" customHeight="1" spans="1:6">
      <c r="A472" s="461" t="s">
        <v>903</v>
      </c>
      <c r="B472" s="320" t="s">
        <v>904</v>
      </c>
      <c r="C472" s="375"/>
      <c r="D472" s="324"/>
      <c r="E472" s="459"/>
      <c r="F472" s="279"/>
    </row>
    <row r="473" ht="27.95" customHeight="1" spans="1:6">
      <c r="A473" s="461" t="s">
        <v>905</v>
      </c>
      <c r="B473" s="320" t="s">
        <v>906</v>
      </c>
      <c r="C473" s="375"/>
      <c r="D473" s="324"/>
      <c r="E473" s="459"/>
      <c r="F473" s="279"/>
    </row>
    <row r="474" ht="27.95" customHeight="1" spans="1:6">
      <c r="A474" s="461" t="s">
        <v>907</v>
      </c>
      <c r="B474" s="320" t="s">
        <v>908</v>
      </c>
      <c r="C474" s="375"/>
      <c r="D474" s="324"/>
      <c r="E474" s="459"/>
      <c r="F474" s="279"/>
    </row>
    <row r="475" ht="27.95" customHeight="1" spans="1:6">
      <c r="A475" s="461" t="s">
        <v>909</v>
      </c>
      <c r="B475" s="320" t="s">
        <v>910</v>
      </c>
      <c r="C475" s="375"/>
      <c r="D475" s="324"/>
      <c r="E475" s="459"/>
      <c r="F475" s="279"/>
    </row>
    <row r="476" ht="27.95" customHeight="1" spans="1:6">
      <c r="A476" s="457" t="s">
        <v>81</v>
      </c>
      <c r="B476" s="316" t="s">
        <v>82</v>
      </c>
      <c r="C476" s="464">
        <f>C477+C493+C501+C512+C521+C531</f>
        <v>1829</v>
      </c>
      <c r="D476" s="464">
        <f>D477+D493+D501+D512+D521+D531</f>
        <v>2222</v>
      </c>
      <c r="E476" s="459">
        <f>D476/C476-1</f>
        <v>0.21</v>
      </c>
      <c r="F476" s="279"/>
    </row>
    <row r="477" ht="27.95" customHeight="1" spans="1:6">
      <c r="A477" s="457" t="s">
        <v>911</v>
      </c>
      <c r="B477" s="316" t="s">
        <v>912</v>
      </c>
      <c r="C477" s="464">
        <f>SUM(C478:C492)</f>
        <v>1321</v>
      </c>
      <c r="D477" s="464">
        <f>SUM(D478:D492)</f>
        <v>1312</v>
      </c>
      <c r="E477" s="459">
        <f>D477/C477-1</f>
        <v>-0.01</v>
      </c>
      <c r="F477" s="279"/>
    </row>
    <row r="478" ht="27.95" customHeight="1" spans="1:6">
      <c r="A478" s="461" t="s">
        <v>913</v>
      </c>
      <c r="B478" s="320" t="s">
        <v>139</v>
      </c>
      <c r="C478" s="467">
        <v>280</v>
      </c>
      <c r="D478" s="322">
        <v>280</v>
      </c>
      <c r="E478" s="463"/>
      <c r="F478" s="279"/>
    </row>
    <row r="479" ht="27.95" customHeight="1" spans="1:6">
      <c r="A479" s="461" t="s">
        <v>914</v>
      </c>
      <c r="B479" s="320" t="s">
        <v>141</v>
      </c>
      <c r="C479" s="375"/>
      <c r="D479" s="322">
        <v>5</v>
      </c>
      <c r="E479" s="463"/>
      <c r="F479" s="279"/>
    </row>
    <row r="480" ht="27.95" customHeight="1" spans="1:6">
      <c r="A480" s="461" t="s">
        <v>915</v>
      </c>
      <c r="B480" s="320" t="s">
        <v>143</v>
      </c>
      <c r="C480" s="375"/>
      <c r="D480" s="322"/>
      <c r="E480" s="463"/>
      <c r="F480" s="279"/>
    </row>
    <row r="481" ht="27.95" customHeight="1" spans="1:6">
      <c r="A481" s="461" t="s">
        <v>916</v>
      </c>
      <c r="B481" s="320" t="s">
        <v>917</v>
      </c>
      <c r="C481" s="467">
        <v>70</v>
      </c>
      <c r="D481" s="322">
        <v>70</v>
      </c>
      <c r="E481" s="463"/>
      <c r="F481" s="279"/>
    </row>
    <row r="482" ht="27.95" customHeight="1" spans="1:6">
      <c r="A482" s="461" t="s">
        <v>918</v>
      </c>
      <c r="B482" s="320" t="s">
        <v>919</v>
      </c>
      <c r="C482" s="375"/>
      <c r="D482" s="322"/>
      <c r="E482" s="463"/>
      <c r="F482" s="279"/>
    </row>
    <row r="483" ht="27.95" customHeight="1" spans="1:6">
      <c r="A483" s="461" t="s">
        <v>920</v>
      </c>
      <c r="B483" s="320" t="s">
        <v>921</v>
      </c>
      <c r="C483" s="375"/>
      <c r="D483" s="322"/>
      <c r="E483" s="463"/>
      <c r="F483" s="279"/>
    </row>
    <row r="484" ht="27.95" customHeight="1" spans="1:6">
      <c r="A484" s="461" t="s">
        <v>922</v>
      </c>
      <c r="B484" s="320" t="s">
        <v>923</v>
      </c>
      <c r="C484" s="467">
        <v>360</v>
      </c>
      <c r="D484" s="322">
        <v>360</v>
      </c>
      <c r="E484" s="463"/>
      <c r="F484" s="279"/>
    </row>
    <row r="485" ht="27.95" customHeight="1" spans="1:6">
      <c r="A485" s="461" t="s">
        <v>924</v>
      </c>
      <c r="B485" s="320" t="s">
        <v>925</v>
      </c>
      <c r="C485" s="375"/>
      <c r="D485" s="322"/>
      <c r="E485" s="463"/>
      <c r="F485" s="279"/>
    </row>
    <row r="486" ht="27.95" customHeight="1" spans="1:6">
      <c r="A486" s="461" t="s">
        <v>926</v>
      </c>
      <c r="B486" s="320" t="s">
        <v>927</v>
      </c>
      <c r="C486" s="467">
        <v>390</v>
      </c>
      <c r="D486" s="322">
        <v>390</v>
      </c>
      <c r="E486" s="463"/>
      <c r="F486" s="279"/>
    </row>
    <row r="487" ht="27.95" customHeight="1" spans="1:6">
      <c r="A487" s="461" t="s">
        <v>928</v>
      </c>
      <c r="B487" s="320" t="s">
        <v>929</v>
      </c>
      <c r="C487" s="375"/>
      <c r="D487" s="322"/>
      <c r="E487" s="463"/>
      <c r="F487" s="279"/>
    </row>
    <row r="488" ht="27.95" customHeight="1" spans="1:6">
      <c r="A488" s="461" t="s">
        <v>930</v>
      </c>
      <c r="B488" s="320" t="s">
        <v>931</v>
      </c>
      <c r="C488" s="467">
        <v>6</v>
      </c>
      <c r="D488" s="322">
        <v>6</v>
      </c>
      <c r="E488" s="463"/>
      <c r="F488" s="279"/>
    </row>
    <row r="489" ht="27.95" customHeight="1" spans="1:6">
      <c r="A489" s="461" t="s">
        <v>932</v>
      </c>
      <c r="B489" s="320" t="s">
        <v>933</v>
      </c>
      <c r="C489" s="375"/>
      <c r="D489" s="322">
        <v>1</v>
      </c>
      <c r="E489" s="463"/>
      <c r="F489" s="279"/>
    </row>
    <row r="490" ht="27.95" customHeight="1" spans="1:6">
      <c r="A490" s="461" t="s">
        <v>934</v>
      </c>
      <c r="B490" s="320" t="s">
        <v>935</v>
      </c>
      <c r="C490" s="467">
        <v>150</v>
      </c>
      <c r="D490" s="322">
        <v>150</v>
      </c>
      <c r="E490" s="463"/>
      <c r="F490" s="279"/>
    </row>
    <row r="491" ht="27.95" customHeight="1" spans="1:6">
      <c r="A491" s="461" t="s">
        <v>936</v>
      </c>
      <c r="B491" s="320" t="s">
        <v>937</v>
      </c>
      <c r="C491" s="375"/>
      <c r="D491" s="322"/>
      <c r="E491" s="463"/>
      <c r="F491" s="279"/>
    </row>
    <row r="492" ht="27.95" customHeight="1" spans="1:6">
      <c r="A492" s="461" t="s">
        <v>938</v>
      </c>
      <c r="B492" s="320" t="s">
        <v>939</v>
      </c>
      <c r="C492" s="467">
        <v>65</v>
      </c>
      <c r="D492" s="322">
        <v>50</v>
      </c>
      <c r="E492" s="463">
        <f>D492/C492-1</f>
        <v>-0.23</v>
      </c>
      <c r="F492" s="279"/>
    </row>
    <row r="493" ht="27.95" customHeight="1" spans="1:6">
      <c r="A493" s="457" t="s">
        <v>940</v>
      </c>
      <c r="B493" s="316" t="s">
        <v>941</v>
      </c>
      <c r="C493" s="464">
        <f>SUM(C494:C500)</f>
        <v>262</v>
      </c>
      <c r="D493" s="464">
        <f>SUM(D494:D500)</f>
        <v>310</v>
      </c>
      <c r="E493" s="459">
        <f>D493/C493-1</f>
        <v>0.18</v>
      </c>
      <c r="F493" s="279"/>
    </row>
    <row r="494" ht="27.95" customHeight="1" spans="1:6">
      <c r="A494" s="461" t="s">
        <v>942</v>
      </c>
      <c r="B494" s="320" t="s">
        <v>139</v>
      </c>
      <c r="C494" s="467">
        <v>25</v>
      </c>
      <c r="D494" s="322">
        <v>30</v>
      </c>
      <c r="E494" s="463">
        <f>D494/C494-1</f>
        <v>0.2</v>
      </c>
      <c r="F494" s="279"/>
    </row>
    <row r="495" ht="27.95" customHeight="1" spans="1:6">
      <c r="A495" s="461" t="s">
        <v>943</v>
      </c>
      <c r="B495" s="320" t="s">
        <v>141</v>
      </c>
      <c r="C495" s="375"/>
      <c r="D495" s="322"/>
      <c r="E495" s="463"/>
      <c r="F495" s="279"/>
    </row>
    <row r="496" ht="27.95" customHeight="1" spans="1:6">
      <c r="A496" s="461" t="s">
        <v>944</v>
      </c>
      <c r="B496" s="320" t="s">
        <v>143</v>
      </c>
      <c r="C496" s="375"/>
      <c r="D496" s="322"/>
      <c r="E496" s="463"/>
      <c r="F496" s="279"/>
    </row>
    <row r="497" ht="27.95" customHeight="1" spans="1:6">
      <c r="A497" s="461" t="s">
        <v>945</v>
      </c>
      <c r="B497" s="320" t="s">
        <v>946</v>
      </c>
      <c r="C497" s="467">
        <v>25</v>
      </c>
      <c r="D497" s="322">
        <v>25</v>
      </c>
      <c r="E497" s="463"/>
      <c r="F497" s="279"/>
    </row>
    <row r="498" ht="27.95" customHeight="1" spans="1:6">
      <c r="A498" s="461" t="s">
        <v>947</v>
      </c>
      <c r="B498" s="320" t="s">
        <v>948</v>
      </c>
      <c r="C498" s="467">
        <v>212</v>
      </c>
      <c r="D498" s="322">
        <v>255</v>
      </c>
      <c r="E498" s="463">
        <f>D498/C498-1</f>
        <v>0.2</v>
      </c>
      <c r="F498" s="279"/>
    </row>
    <row r="499" ht="27.95" customHeight="1" spans="1:6">
      <c r="A499" s="461" t="s">
        <v>949</v>
      </c>
      <c r="B499" s="320" t="s">
        <v>950</v>
      </c>
      <c r="C499" s="375"/>
      <c r="D499" s="322"/>
      <c r="E499" s="463"/>
      <c r="F499" s="279"/>
    </row>
    <row r="500" ht="27.95" customHeight="1" spans="1:6">
      <c r="A500" s="461" t="s">
        <v>951</v>
      </c>
      <c r="B500" s="320" t="s">
        <v>952</v>
      </c>
      <c r="C500" s="375"/>
      <c r="D500" s="322"/>
      <c r="E500" s="463"/>
      <c r="F500" s="279"/>
    </row>
    <row r="501" ht="27.95" customHeight="1" spans="1:6">
      <c r="A501" s="457" t="s">
        <v>953</v>
      </c>
      <c r="B501" s="316" t="s">
        <v>954</v>
      </c>
      <c r="C501" s="464">
        <f>SUM(C502:C511)</f>
        <v>0</v>
      </c>
      <c r="D501" s="464">
        <f>SUM(D502:D511)</f>
        <v>100</v>
      </c>
      <c r="E501" s="459"/>
      <c r="F501" s="279"/>
    </row>
    <row r="502" ht="27.95" customHeight="1" spans="1:6">
      <c r="A502" s="461" t="s">
        <v>955</v>
      </c>
      <c r="B502" s="320" t="s">
        <v>139</v>
      </c>
      <c r="C502" s="375"/>
      <c r="D502" s="324"/>
      <c r="E502" s="459"/>
      <c r="F502" s="279"/>
    </row>
    <row r="503" ht="27.95" customHeight="1" spans="1:6">
      <c r="A503" s="461" t="s">
        <v>956</v>
      </c>
      <c r="B503" s="320" t="s">
        <v>141</v>
      </c>
      <c r="C503" s="375"/>
      <c r="D503" s="324"/>
      <c r="E503" s="459"/>
      <c r="F503" s="279"/>
    </row>
    <row r="504" ht="27.95" customHeight="1" spans="1:6">
      <c r="A504" s="461" t="s">
        <v>957</v>
      </c>
      <c r="B504" s="320" t="s">
        <v>143</v>
      </c>
      <c r="C504" s="375"/>
      <c r="D504" s="324"/>
      <c r="E504" s="459"/>
      <c r="F504" s="279"/>
    </row>
    <row r="505" ht="27.95" customHeight="1" spans="1:6">
      <c r="A505" s="461" t="s">
        <v>958</v>
      </c>
      <c r="B505" s="320" t="s">
        <v>959</v>
      </c>
      <c r="C505" s="375"/>
      <c r="D505" s="324"/>
      <c r="E505" s="459"/>
      <c r="F505" s="279"/>
    </row>
    <row r="506" ht="27.95" customHeight="1" spans="1:6">
      <c r="A506" s="461" t="s">
        <v>960</v>
      </c>
      <c r="B506" s="320" t="s">
        <v>961</v>
      </c>
      <c r="C506" s="375"/>
      <c r="D506" s="324"/>
      <c r="E506" s="459"/>
      <c r="F506" s="279"/>
    </row>
    <row r="507" ht="27.95" customHeight="1" spans="1:6">
      <c r="A507" s="461" t="s">
        <v>962</v>
      </c>
      <c r="B507" s="320" t="s">
        <v>963</v>
      </c>
      <c r="C507" s="375"/>
      <c r="D507" s="324"/>
      <c r="E507" s="459"/>
      <c r="F507" s="279"/>
    </row>
    <row r="508" ht="27.95" customHeight="1" spans="1:6">
      <c r="A508" s="461" t="s">
        <v>964</v>
      </c>
      <c r="B508" s="320" t="s">
        <v>965</v>
      </c>
      <c r="C508" s="375"/>
      <c r="D508" s="322">
        <v>100</v>
      </c>
      <c r="E508" s="463"/>
      <c r="F508" s="279"/>
    </row>
    <row r="509" ht="27.95" customHeight="1" spans="1:6">
      <c r="A509" s="461" t="s">
        <v>966</v>
      </c>
      <c r="B509" s="320" t="s">
        <v>967</v>
      </c>
      <c r="C509" s="375"/>
      <c r="D509" s="324"/>
      <c r="E509" s="459"/>
      <c r="F509" s="279"/>
    </row>
    <row r="510" ht="27.95" customHeight="1" spans="1:6">
      <c r="A510" s="461" t="s">
        <v>968</v>
      </c>
      <c r="B510" s="320" t="s">
        <v>969</v>
      </c>
      <c r="C510" s="375"/>
      <c r="D510" s="324"/>
      <c r="E510" s="459"/>
      <c r="F510" s="279"/>
    </row>
    <row r="511" ht="27.95" customHeight="1" spans="1:6">
      <c r="A511" s="461" t="s">
        <v>970</v>
      </c>
      <c r="B511" s="320" t="s">
        <v>971</v>
      </c>
      <c r="C511" s="375"/>
      <c r="D511" s="324"/>
      <c r="E511" s="459"/>
      <c r="F511" s="279"/>
    </row>
    <row r="512" ht="27.95" customHeight="1" spans="1:6">
      <c r="A512" s="457" t="s">
        <v>972</v>
      </c>
      <c r="B512" s="316" t="s">
        <v>973</v>
      </c>
      <c r="C512" s="375"/>
      <c r="D512" s="324"/>
      <c r="E512" s="459"/>
      <c r="F512" s="279"/>
    </row>
    <row r="513" ht="27.95" customHeight="1" spans="1:6">
      <c r="A513" s="461" t="s">
        <v>974</v>
      </c>
      <c r="B513" s="320" t="s">
        <v>139</v>
      </c>
      <c r="C513" s="375"/>
      <c r="D513" s="324"/>
      <c r="E513" s="459"/>
      <c r="F513" s="279"/>
    </row>
    <row r="514" ht="27.95" customHeight="1" spans="1:6">
      <c r="A514" s="461" t="s">
        <v>975</v>
      </c>
      <c r="B514" s="320" t="s">
        <v>141</v>
      </c>
      <c r="C514" s="375"/>
      <c r="D514" s="324"/>
      <c r="E514" s="459"/>
      <c r="F514" s="279"/>
    </row>
    <row r="515" ht="27.95" customHeight="1" spans="1:6">
      <c r="A515" s="461" t="s">
        <v>976</v>
      </c>
      <c r="B515" s="320" t="s">
        <v>143</v>
      </c>
      <c r="C515" s="375"/>
      <c r="D515" s="324"/>
      <c r="E515" s="459"/>
      <c r="F515" s="279"/>
    </row>
    <row r="516" ht="27.95" customHeight="1" spans="1:6">
      <c r="A516" s="461" t="s">
        <v>977</v>
      </c>
      <c r="B516" s="320" t="s">
        <v>978</v>
      </c>
      <c r="C516" s="375"/>
      <c r="D516" s="324"/>
      <c r="E516" s="459"/>
      <c r="F516" s="279"/>
    </row>
    <row r="517" ht="27.95" customHeight="1" spans="1:6">
      <c r="A517" s="461" t="s">
        <v>979</v>
      </c>
      <c r="B517" s="320" t="s">
        <v>980</v>
      </c>
      <c r="C517" s="375"/>
      <c r="D517" s="324"/>
      <c r="E517" s="459"/>
      <c r="F517" s="279"/>
    </row>
    <row r="518" ht="27.95" customHeight="1" spans="1:6">
      <c r="A518" s="461" t="s">
        <v>981</v>
      </c>
      <c r="B518" s="320" t="s">
        <v>982</v>
      </c>
      <c r="C518" s="375"/>
      <c r="D518" s="324"/>
      <c r="E518" s="459"/>
      <c r="F518" s="279"/>
    </row>
    <row r="519" ht="27.95" customHeight="1" spans="1:6">
      <c r="A519" s="461" t="s">
        <v>983</v>
      </c>
      <c r="B519" s="320" t="s">
        <v>984</v>
      </c>
      <c r="C519" s="375"/>
      <c r="D519" s="324"/>
      <c r="E519" s="459"/>
      <c r="F519" s="279"/>
    </row>
    <row r="520" ht="27.95" customHeight="1" spans="1:6">
      <c r="A520" s="461" t="s">
        <v>985</v>
      </c>
      <c r="B520" s="320" t="s">
        <v>986</v>
      </c>
      <c r="C520" s="375"/>
      <c r="D520" s="324"/>
      <c r="E520" s="459"/>
      <c r="F520" s="279"/>
    </row>
    <row r="521" ht="27.95" customHeight="1" spans="1:6">
      <c r="A521" s="457" t="s">
        <v>987</v>
      </c>
      <c r="B521" s="316" t="s">
        <v>988</v>
      </c>
      <c r="C521" s="464">
        <f>SUM(C522:C530)</f>
        <v>190</v>
      </c>
      <c r="D521" s="464">
        <f>SUM(D522:D530)</f>
        <v>310</v>
      </c>
      <c r="E521" s="459">
        <f>D521/C521-1</f>
        <v>0.63</v>
      </c>
      <c r="F521" s="279"/>
    </row>
    <row r="522" ht="27.95" customHeight="1" spans="1:6">
      <c r="A522" s="461" t="s">
        <v>989</v>
      </c>
      <c r="B522" s="320" t="s">
        <v>139</v>
      </c>
      <c r="C522" s="375">
        <v>65</v>
      </c>
      <c r="D522" s="322"/>
      <c r="E522" s="463">
        <f>D522/C522-1</f>
        <v>-1</v>
      </c>
      <c r="F522" s="279"/>
    </row>
    <row r="523" ht="27.95" customHeight="1" spans="1:6">
      <c r="A523" s="461" t="s">
        <v>990</v>
      </c>
      <c r="B523" s="320" t="s">
        <v>141</v>
      </c>
      <c r="C523" s="375"/>
      <c r="D523" s="322"/>
      <c r="E523" s="463"/>
      <c r="F523" s="279"/>
    </row>
    <row r="524" ht="27.95" customHeight="1" spans="1:6">
      <c r="A524" s="461" t="s">
        <v>991</v>
      </c>
      <c r="B524" s="320" t="s">
        <v>143</v>
      </c>
      <c r="C524" s="375"/>
      <c r="D524" s="322"/>
      <c r="E524" s="463"/>
      <c r="F524" s="279"/>
    </row>
    <row r="525" ht="27.95" customHeight="1" spans="1:6">
      <c r="A525" s="461" t="s">
        <v>992</v>
      </c>
      <c r="B525" s="320" t="s">
        <v>993</v>
      </c>
      <c r="C525" s="375"/>
      <c r="D525" s="322">
        <v>110</v>
      </c>
      <c r="E525" s="463"/>
      <c r="F525" s="279"/>
    </row>
    <row r="526" ht="27.95" customHeight="1" spans="1:6">
      <c r="A526" s="461" t="s">
        <v>994</v>
      </c>
      <c r="B526" s="320" t="s">
        <v>995</v>
      </c>
      <c r="C526" s="375"/>
      <c r="D526" s="322"/>
      <c r="E526" s="463"/>
      <c r="F526" s="279"/>
    </row>
    <row r="527" ht="27.95" customHeight="1" spans="1:6">
      <c r="A527" s="461" t="s">
        <v>996</v>
      </c>
      <c r="B527" s="320" t="s">
        <v>997</v>
      </c>
      <c r="C527" s="375"/>
      <c r="D527" s="322"/>
      <c r="E527" s="463"/>
      <c r="F527" s="279"/>
    </row>
    <row r="528" ht="27.95" customHeight="1" spans="1:6">
      <c r="A528" s="481" t="s">
        <v>998</v>
      </c>
      <c r="B528" s="320" t="s">
        <v>999</v>
      </c>
      <c r="C528" s="375"/>
      <c r="D528" s="322"/>
      <c r="E528" s="463"/>
      <c r="F528" s="279"/>
    </row>
    <row r="529" ht="27.95" customHeight="1" spans="1:6">
      <c r="A529" s="481" t="s">
        <v>1000</v>
      </c>
      <c r="B529" s="320" t="s">
        <v>1001</v>
      </c>
      <c r="C529" s="375">
        <v>120</v>
      </c>
      <c r="D529" s="322"/>
      <c r="E529" s="463">
        <f>D529/C529-1</f>
        <v>-1</v>
      </c>
      <c r="F529" s="279"/>
    </row>
    <row r="530" ht="27.95" customHeight="1" spans="1:6">
      <c r="A530" s="461" t="s">
        <v>1002</v>
      </c>
      <c r="B530" s="320" t="s">
        <v>1003</v>
      </c>
      <c r="C530" s="475">
        <v>5</v>
      </c>
      <c r="D530" s="322">
        <v>200</v>
      </c>
      <c r="E530" s="463">
        <f>D530/C530-1</f>
        <v>39</v>
      </c>
      <c r="F530" s="279"/>
    </row>
    <row r="531" ht="27.95" customHeight="1" spans="1:6">
      <c r="A531" s="457" t="s">
        <v>1004</v>
      </c>
      <c r="B531" s="316" t="s">
        <v>1005</v>
      </c>
      <c r="C531" s="464">
        <f>SUM(C532:C534)</f>
        <v>56</v>
      </c>
      <c r="D531" s="464">
        <f>SUM(D532:D534)</f>
        <v>190</v>
      </c>
      <c r="E531" s="459">
        <f>D531/C531-1</f>
        <v>2.39</v>
      </c>
      <c r="F531" s="279"/>
    </row>
    <row r="532" ht="27.95" customHeight="1" spans="1:6">
      <c r="A532" s="461" t="s">
        <v>1006</v>
      </c>
      <c r="B532" s="320" t="s">
        <v>1007</v>
      </c>
      <c r="C532" s="375"/>
      <c r="D532" s="322"/>
      <c r="E532" s="463"/>
      <c r="F532" s="279"/>
    </row>
    <row r="533" ht="27.95" customHeight="1" spans="1:6">
      <c r="A533" s="461" t="s">
        <v>1008</v>
      </c>
      <c r="B533" s="320" t="s">
        <v>1009</v>
      </c>
      <c r="C533" s="375"/>
      <c r="D533" s="322">
        <v>70</v>
      </c>
      <c r="E533" s="463"/>
      <c r="F533" s="279"/>
    </row>
    <row r="534" ht="27.95" customHeight="1" spans="1:6">
      <c r="A534" s="461" t="s">
        <v>1010</v>
      </c>
      <c r="B534" s="320" t="s">
        <v>1011</v>
      </c>
      <c r="C534" s="467">
        <v>56</v>
      </c>
      <c r="D534" s="322">
        <v>120</v>
      </c>
      <c r="E534" s="463">
        <f>D534/C534-1</f>
        <v>1.14</v>
      </c>
      <c r="F534" s="279"/>
    </row>
    <row r="535" ht="27.95" customHeight="1" spans="1:6">
      <c r="A535" s="457" t="s">
        <v>83</v>
      </c>
      <c r="B535" s="316" t="s">
        <v>84</v>
      </c>
      <c r="C535" s="464">
        <f>SUM(C536+C555+C563+C565+C574+C578+C588+C598+C605+C613+C622+C627+C630+C633+C636+C639+C642+C646+C651+C659+C662)</f>
        <v>41474</v>
      </c>
      <c r="D535" s="464">
        <f>SUM(D536+D555+D563+D565+D574+D578+D588+D598+D605+D613+D622+D627+D630+D633+D636+D639+D642+D646+D651+D659+D662)</f>
        <v>29317</v>
      </c>
      <c r="E535" s="459">
        <f>D535/C535-1</f>
        <v>-0.29</v>
      </c>
      <c r="F535" s="279"/>
    </row>
    <row r="536" ht="27.95" customHeight="1" spans="1:6">
      <c r="A536" s="457" t="s">
        <v>1012</v>
      </c>
      <c r="B536" s="316" t="s">
        <v>1013</v>
      </c>
      <c r="C536" s="464">
        <f>SUM(C537:C554)</f>
        <v>1232</v>
      </c>
      <c r="D536" s="464">
        <f>SUM(D537:D554)</f>
        <v>929</v>
      </c>
      <c r="E536" s="459">
        <f>D536/C536-1</f>
        <v>-0.25</v>
      </c>
      <c r="F536" s="279"/>
    </row>
    <row r="537" ht="27.95" customHeight="1" spans="1:6">
      <c r="A537" s="461" t="s">
        <v>1014</v>
      </c>
      <c r="B537" s="320" t="s">
        <v>139</v>
      </c>
      <c r="C537" s="467">
        <v>783</v>
      </c>
      <c r="D537" s="322">
        <v>558</v>
      </c>
      <c r="E537" s="463">
        <f>D537/C537-1</f>
        <v>-0.29</v>
      </c>
      <c r="F537" s="279"/>
    </row>
    <row r="538" ht="27.95" customHeight="1" spans="1:6">
      <c r="A538" s="461" t="s">
        <v>1015</v>
      </c>
      <c r="B538" s="320" t="s">
        <v>141</v>
      </c>
      <c r="C538" s="467">
        <v>223</v>
      </c>
      <c r="D538" s="322">
        <v>209</v>
      </c>
      <c r="E538" s="463">
        <f>D538/C538-1</f>
        <v>-0.06</v>
      </c>
      <c r="F538" s="279"/>
    </row>
    <row r="539" ht="27.95" customHeight="1" spans="1:6">
      <c r="A539" s="461" t="s">
        <v>1016</v>
      </c>
      <c r="B539" s="320" t="s">
        <v>143</v>
      </c>
      <c r="C539" s="375"/>
      <c r="D539" s="322"/>
      <c r="E539" s="463"/>
      <c r="F539" s="279"/>
    </row>
    <row r="540" ht="27.95" customHeight="1" spans="1:6">
      <c r="A540" s="461" t="s">
        <v>1017</v>
      </c>
      <c r="B540" s="320" t="s">
        <v>1018</v>
      </c>
      <c r="C540" s="375"/>
      <c r="D540" s="322"/>
      <c r="E540" s="463"/>
      <c r="F540" s="279"/>
    </row>
    <row r="541" ht="27.95" customHeight="1" spans="1:6">
      <c r="A541" s="461" t="s">
        <v>1019</v>
      </c>
      <c r="B541" s="320" t="s">
        <v>1020</v>
      </c>
      <c r="C541" s="375"/>
      <c r="D541" s="322"/>
      <c r="E541" s="463"/>
      <c r="F541" s="279"/>
    </row>
    <row r="542" ht="27.95" customHeight="1" spans="1:6">
      <c r="A542" s="461" t="s">
        <v>1021</v>
      </c>
      <c r="B542" s="320" t="s">
        <v>1022</v>
      </c>
      <c r="C542" s="375"/>
      <c r="D542" s="322"/>
      <c r="E542" s="463"/>
      <c r="F542" s="279"/>
    </row>
    <row r="543" ht="27.95" customHeight="1" spans="1:6">
      <c r="A543" s="461" t="s">
        <v>1023</v>
      </c>
      <c r="B543" s="320" t="s">
        <v>1024</v>
      </c>
      <c r="C543" s="467">
        <v>19</v>
      </c>
      <c r="D543" s="322">
        <v>13</v>
      </c>
      <c r="E543" s="463">
        <f>D543/C543-1</f>
        <v>-0.32</v>
      </c>
      <c r="F543" s="279"/>
    </row>
    <row r="544" ht="27.95" customHeight="1" spans="1:6">
      <c r="A544" s="461" t="s">
        <v>1025</v>
      </c>
      <c r="B544" s="320" t="s">
        <v>240</v>
      </c>
      <c r="C544" s="375"/>
      <c r="D544" s="322"/>
      <c r="E544" s="463"/>
      <c r="F544" s="279"/>
    </row>
    <row r="545" ht="27.95" customHeight="1" spans="1:6">
      <c r="A545" s="461" t="s">
        <v>1026</v>
      </c>
      <c r="B545" s="320" t="s">
        <v>1027</v>
      </c>
      <c r="C545" s="467">
        <v>75</v>
      </c>
      <c r="D545" s="322">
        <v>56</v>
      </c>
      <c r="E545" s="463">
        <f>D545/C545-1</f>
        <v>-0.25</v>
      </c>
      <c r="F545" s="279"/>
    </row>
    <row r="546" ht="27.95" customHeight="1" spans="1:6">
      <c r="A546" s="461" t="s">
        <v>1028</v>
      </c>
      <c r="B546" s="320" t="s">
        <v>1029</v>
      </c>
      <c r="C546" s="375"/>
      <c r="D546" s="322"/>
      <c r="E546" s="463"/>
      <c r="F546" s="279"/>
    </row>
    <row r="547" ht="27.95" customHeight="1" spans="1:6">
      <c r="A547" s="461" t="s">
        <v>1030</v>
      </c>
      <c r="B547" s="320" t="s">
        <v>1031</v>
      </c>
      <c r="C547" s="375"/>
      <c r="D547" s="322"/>
      <c r="E547" s="463"/>
      <c r="F547" s="279"/>
    </row>
    <row r="548" ht="27.95" customHeight="1" spans="1:6">
      <c r="A548" s="461" t="s">
        <v>1032</v>
      </c>
      <c r="B548" s="320" t="s">
        <v>1033</v>
      </c>
      <c r="C548" s="375"/>
      <c r="D548" s="322"/>
      <c r="E548" s="463"/>
      <c r="F548" s="279"/>
    </row>
    <row r="549" ht="27.95" customHeight="1" spans="1:6">
      <c r="A549" s="469">
        <v>2080113</v>
      </c>
      <c r="B549" s="479" t="s">
        <v>1034</v>
      </c>
      <c r="C549" s="375"/>
      <c r="D549" s="322"/>
      <c r="E549" s="463"/>
      <c r="F549" s="279"/>
    </row>
    <row r="550" ht="27.95" customHeight="1" spans="1:6">
      <c r="A550" s="469">
        <v>2080114</v>
      </c>
      <c r="B550" s="479" t="s">
        <v>1035</v>
      </c>
      <c r="C550" s="375"/>
      <c r="D550" s="322"/>
      <c r="E550" s="463"/>
      <c r="F550" s="279"/>
    </row>
    <row r="551" ht="27.95" customHeight="1" spans="1:6">
      <c r="A551" s="469">
        <v>2080115</v>
      </c>
      <c r="B551" s="479" t="s">
        <v>1036</v>
      </c>
      <c r="C551" s="375"/>
      <c r="D551" s="322"/>
      <c r="E551" s="463"/>
      <c r="F551" s="279"/>
    </row>
    <row r="552" ht="27.95" customHeight="1" spans="1:6">
      <c r="A552" s="469">
        <v>2080116</v>
      </c>
      <c r="B552" s="479" t="s">
        <v>1037</v>
      </c>
      <c r="C552" s="375"/>
      <c r="D552" s="322"/>
      <c r="E552" s="463"/>
      <c r="F552" s="279"/>
    </row>
    <row r="553" ht="27.95" customHeight="1" spans="1:6">
      <c r="A553" s="469">
        <v>2080150</v>
      </c>
      <c r="B553" s="479" t="s">
        <v>1038</v>
      </c>
      <c r="C553" s="467">
        <v>30</v>
      </c>
      <c r="D553" s="322">
        <v>26</v>
      </c>
      <c r="E553" s="463">
        <f>D553/C553-1</f>
        <v>-0.13</v>
      </c>
      <c r="F553" s="279"/>
    </row>
    <row r="554" ht="27.95" customHeight="1" spans="1:6">
      <c r="A554" s="461" t="s">
        <v>1039</v>
      </c>
      <c r="B554" s="320" t="s">
        <v>1040</v>
      </c>
      <c r="C554" s="467">
        <v>102</v>
      </c>
      <c r="D554" s="322">
        <v>67</v>
      </c>
      <c r="E554" s="463">
        <f>D554/C554-1</f>
        <v>-0.34</v>
      </c>
      <c r="F554" s="279"/>
    </row>
    <row r="555" ht="27.95" customHeight="1" spans="1:6">
      <c r="A555" s="457" t="s">
        <v>1041</v>
      </c>
      <c r="B555" s="316" t="s">
        <v>1042</v>
      </c>
      <c r="C555" s="464">
        <f>SUM(C556:C562)</f>
        <v>11360</v>
      </c>
      <c r="D555" s="464">
        <f>SUM(D556:D562)</f>
        <v>1594</v>
      </c>
      <c r="E555" s="459">
        <f>D555/C555-1</f>
        <v>-0.86</v>
      </c>
      <c r="F555" s="279"/>
    </row>
    <row r="556" ht="27.95" customHeight="1" spans="1:6">
      <c r="A556" s="461" t="s">
        <v>1043</v>
      </c>
      <c r="B556" s="320" t="s">
        <v>139</v>
      </c>
      <c r="C556" s="467">
        <v>560</v>
      </c>
      <c r="D556" s="322">
        <v>391</v>
      </c>
      <c r="E556" s="463">
        <f>D556/C556-1</f>
        <v>-0.3</v>
      </c>
      <c r="F556" s="279"/>
    </row>
    <row r="557" ht="27.95" customHeight="1" spans="1:6">
      <c r="A557" s="461" t="s">
        <v>1044</v>
      </c>
      <c r="B557" s="320" t="s">
        <v>141</v>
      </c>
      <c r="C557" s="375"/>
      <c r="D557" s="322"/>
      <c r="E557" s="463"/>
      <c r="F557" s="279"/>
    </row>
    <row r="558" ht="27.95" customHeight="1" spans="1:6">
      <c r="A558" s="461" t="s">
        <v>1045</v>
      </c>
      <c r="B558" s="320" t="s">
        <v>143</v>
      </c>
      <c r="C558" s="375"/>
      <c r="D558" s="322"/>
      <c r="E558" s="463"/>
      <c r="F558" s="279"/>
    </row>
    <row r="559" ht="27.95" customHeight="1" spans="1:6">
      <c r="A559" s="461" t="s">
        <v>1046</v>
      </c>
      <c r="B559" s="320" t="s">
        <v>1047</v>
      </c>
      <c r="C559" s="375"/>
      <c r="D559" s="322"/>
      <c r="E559" s="463"/>
      <c r="F559" s="279"/>
    </row>
    <row r="560" ht="27.95" customHeight="1" spans="1:6">
      <c r="A560" s="461" t="s">
        <v>1048</v>
      </c>
      <c r="B560" s="320" t="s">
        <v>1049</v>
      </c>
      <c r="C560" s="375"/>
      <c r="D560" s="322"/>
      <c r="E560" s="463"/>
      <c r="F560" s="279"/>
    </row>
    <row r="561" ht="27.95" customHeight="1" spans="1:6">
      <c r="A561" s="461" t="s">
        <v>1050</v>
      </c>
      <c r="B561" s="320" t="s">
        <v>1051</v>
      </c>
      <c r="C561" s="467"/>
      <c r="D561" s="322"/>
      <c r="E561" s="463"/>
      <c r="F561" s="279"/>
    </row>
    <row r="562" ht="27.95" customHeight="1" spans="1:6">
      <c r="A562" s="461" t="s">
        <v>1052</v>
      </c>
      <c r="B562" s="320" t="s">
        <v>1053</v>
      </c>
      <c r="C562" s="467">
        <v>10800</v>
      </c>
      <c r="D562" s="322">
        <v>1203</v>
      </c>
      <c r="E562" s="463">
        <f>D562/C562-1</f>
        <v>-0.89</v>
      </c>
      <c r="F562" s="279"/>
    </row>
    <row r="563" ht="27.95" customHeight="1" spans="1:6">
      <c r="A563" s="457" t="s">
        <v>1054</v>
      </c>
      <c r="B563" s="316" t="s">
        <v>1055</v>
      </c>
      <c r="C563" s="375"/>
      <c r="D563" s="324"/>
      <c r="E563" s="459"/>
      <c r="F563" s="279"/>
    </row>
    <row r="564" ht="27.95" customHeight="1" spans="1:6">
      <c r="A564" s="461" t="s">
        <v>1056</v>
      </c>
      <c r="B564" s="320" t="s">
        <v>1057</v>
      </c>
      <c r="C564" s="375"/>
      <c r="D564" s="324"/>
      <c r="E564" s="459"/>
      <c r="F564" s="279"/>
    </row>
    <row r="565" ht="27.95" customHeight="1" spans="1:6">
      <c r="A565" s="457" t="s">
        <v>1058</v>
      </c>
      <c r="B565" s="316" t="s">
        <v>1059</v>
      </c>
      <c r="C565" s="464">
        <f>SUM(C566:C573)</f>
        <v>11982</v>
      </c>
      <c r="D565" s="464">
        <f>SUM(D566:D573)</f>
        <v>12172</v>
      </c>
      <c r="E565" s="459">
        <f t="shared" ref="E565:E571" si="1">D565/C565-1</f>
        <v>0.02</v>
      </c>
      <c r="F565" s="279"/>
    </row>
    <row r="566" ht="27.95" customHeight="1" spans="1:6">
      <c r="A566" s="461" t="s">
        <v>1060</v>
      </c>
      <c r="B566" s="320" t="s">
        <v>1061</v>
      </c>
      <c r="C566" s="467">
        <v>1600</v>
      </c>
      <c r="D566" s="322">
        <v>1480</v>
      </c>
      <c r="E566" s="463">
        <f t="shared" si="1"/>
        <v>-0.08</v>
      </c>
      <c r="F566" s="279"/>
    </row>
    <row r="567" ht="27.95" customHeight="1" spans="1:6">
      <c r="A567" s="461" t="s">
        <v>1062</v>
      </c>
      <c r="B567" s="320" t="s">
        <v>1063</v>
      </c>
      <c r="C567" s="467">
        <v>2770</v>
      </c>
      <c r="D567" s="322">
        <v>2713</v>
      </c>
      <c r="E567" s="463">
        <f t="shared" si="1"/>
        <v>-0.02</v>
      </c>
      <c r="F567" s="279"/>
    </row>
    <row r="568" ht="27.95" customHeight="1" spans="1:6">
      <c r="A568" s="461" t="s">
        <v>1064</v>
      </c>
      <c r="B568" s="320" t="s">
        <v>1065</v>
      </c>
      <c r="C568" s="467">
        <v>20</v>
      </c>
      <c r="D568" s="322">
        <v>9</v>
      </c>
      <c r="E568" s="463">
        <f t="shared" si="1"/>
        <v>-0.55</v>
      </c>
      <c r="F568" s="279"/>
    </row>
    <row r="569" ht="27.95" customHeight="1" spans="1:6">
      <c r="A569" s="461" t="s">
        <v>1066</v>
      </c>
      <c r="B569" s="320" t="s">
        <v>1067</v>
      </c>
      <c r="C569" s="467">
        <v>7300</v>
      </c>
      <c r="D569" s="322">
        <v>6827</v>
      </c>
      <c r="E569" s="463">
        <f t="shared" si="1"/>
        <v>-0.06</v>
      </c>
      <c r="F569" s="279"/>
    </row>
    <row r="570" ht="27.95" customHeight="1" spans="1:6">
      <c r="A570" s="461" t="s">
        <v>1068</v>
      </c>
      <c r="B570" s="320" t="s">
        <v>1069</v>
      </c>
      <c r="C570" s="375">
        <v>5</v>
      </c>
      <c r="D570" s="322">
        <v>37</v>
      </c>
      <c r="E570" s="463">
        <f t="shared" si="1"/>
        <v>6.4</v>
      </c>
      <c r="F570" s="279"/>
    </row>
    <row r="571" ht="27.95" customHeight="1" spans="1:6">
      <c r="A571" s="461" t="s">
        <v>1070</v>
      </c>
      <c r="B571" s="320" t="s">
        <v>1071</v>
      </c>
      <c r="C571" s="467">
        <v>175</v>
      </c>
      <c r="D571" s="322">
        <v>993</v>
      </c>
      <c r="E571" s="463">
        <f t="shared" si="1"/>
        <v>4.67</v>
      </c>
      <c r="F571" s="279"/>
    </row>
    <row r="572" ht="27.95" customHeight="1" spans="1:6">
      <c r="A572" s="469">
        <v>2080508</v>
      </c>
      <c r="B572" s="479" t="s">
        <v>1072</v>
      </c>
      <c r="C572" s="375"/>
      <c r="D572" s="322"/>
      <c r="E572" s="463"/>
      <c r="F572" s="279"/>
    </row>
    <row r="573" ht="27.95" customHeight="1" spans="1:6">
      <c r="A573" s="461" t="s">
        <v>1073</v>
      </c>
      <c r="B573" s="320" t="s">
        <v>1074</v>
      </c>
      <c r="C573" s="467">
        <v>112</v>
      </c>
      <c r="D573" s="322">
        <v>113</v>
      </c>
      <c r="E573" s="463">
        <f>D573/C573-1</f>
        <v>0.01</v>
      </c>
      <c r="F573" s="279"/>
    </row>
    <row r="574" ht="27.95" customHeight="1" spans="1:6">
      <c r="A574" s="457" t="s">
        <v>1075</v>
      </c>
      <c r="B574" s="316" t="s">
        <v>1076</v>
      </c>
      <c r="C574" s="375"/>
      <c r="D574" s="324"/>
      <c r="E574" s="459"/>
      <c r="F574" s="279"/>
    </row>
    <row r="575" ht="27.95" customHeight="1" spans="1:6">
      <c r="A575" s="461" t="s">
        <v>1077</v>
      </c>
      <c r="B575" s="320" t="s">
        <v>1078</v>
      </c>
      <c r="C575" s="375"/>
      <c r="D575" s="324"/>
      <c r="E575" s="459"/>
      <c r="F575" s="279"/>
    </row>
    <row r="576" ht="27.95" customHeight="1" spans="1:6">
      <c r="A576" s="461" t="s">
        <v>1079</v>
      </c>
      <c r="B576" s="320" t="s">
        <v>1080</v>
      </c>
      <c r="C576" s="375"/>
      <c r="D576" s="324"/>
      <c r="E576" s="459"/>
      <c r="F576" s="279"/>
    </row>
    <row r="577" ht="27.95" customHeight="1" spans="1:6">
      <c r="A577" s="461" t="s">
        <v>1081</v>
      </c>
      <c r="B577" s="320" t="s">
        <v>1082</v>
      </c>
      <c r="C577" s="375"/>
      <c r="D577" s="324"/>
      <c r="E577" s="459"/>
      <c r="F577" s="279"/>
    </row>
    <row r="578" ht="27.95" customHeight="1" spans="1:6">
      <c r="A578" s="457" t="s">
        <v>1083</v>
      </c>
      <c r="B578" s="316" t="s">
        <v>1084</v>
      </c>
      <c r="C578" s="464">
        <f>SUM(C579:C587)</f>
        <v>1126</v>
      </c>
      <c r="D578" s="464">
        <f>SUM(D579:D587)</f>
        <v>1423</v>
      </c>
      <c r="E578" s="459">
        <f>D578/C578-1</f>
        <v>0.26</v>
      </c>
      <c r="F578" s="279"/>
    </row>
    <row r="579" ht="27.95" customHeight="1" spans="1:6">
      <c r="A579" s="461" t="s">
        <v>1085</v>
      </c>
      <c r="B579" s="320" t="s">
        <v>1086</v>
      </c>
      <c r="C579" s="375"/>
      <c r="D579" s="322"/>
      <c r="E579" s="463"/>
      <c r="F579" s="279"/>
    </row>
    <row r="580" ht="27.95" customHeight="1" spans="1:6">
      <c r="A580" s="461" t="s">
        <v>1087</v>
      </c>
      <c r="B580" s="320" t="s">
        <v>1088</v>
      </c>
      <c r="C580" s="375"/>
      <c r="D580" s="322"/>
      <c r="E580" s="463"/>
      <c r="F580" s="279"/>
    </row>
    <row r="581" ht="27.95" customHeight="1" spans="1:6">
      <c r="A581" s="461" t="s">
        <v>1089</v>
      </c>
      <c r="B581" s="320" t="s">
        <v>1090</v>
      </c>
      <c r="C581" s="467">
        <v>70</v>
      </c>
      <c r="D581" s="322"/>
      <c r="E581" s="463">
        <f>D581/C581-1</f>
        <v>-1</v>
      </c>
      <c r="F581" s="279"/>
    </row>
    <row r="582" ht="27.95" customHeight="1" spans="1:6">
      <c r="A582" s="461" t="s">
        <v>1091</v>
      </c>
      <c r="B582" s="320" t="s">
        <v>1092</v>
      </c>
      <c r="C582" s="467">
        <v>250</v>
      </c>
      <c r="D582" s="322"/>
      <c r="E582" s="463">
        <f>D582/C582-1</f>
        <v>-1</v>
      </c>
      <c r="F582" s="279"/>
    </row>
    <row r="583" ht="27.95" customHeight="1" spans="1:6">
      <c r="A583" s="461" t="s">
        <v>1093</v>
      </c>
      <c r="B583" s="320" t="s">
        <v>1094</v>
      </c>
      <c r="C583" s="375"/>
      <c r="D583" s="322"/>
      <c r="E583" s="463"/>
      <c r="F583" s="279"/>
    </row>
    <row r="584" ht="27.95" customHeight="1" spans="1:6">
      <c r="A584" s="461" t="s">
        <v>1095</v>
      </c>
      <c r="B584" s="320" t="s">
        <v>1096</v>
      </c>
      <c r="C584" s="467">
        <v>6</v>
      </c>
      <c r="D584" s="322"/>
      <c r="E584" s="463">
        <f>D584/C584-1</f>
        <v>-1</v>
      </c>
      <c r="F584" s="279"/>
    </row>
    <row r="585" ht="27.95" customHeight="1" spans="1:6">
      <c r="A585" s="461" t="s">
        <v>1097</v>
      </c>
      <c r="B585" s="320" t="s">
        <v>1098</v>
      </c>
      <c r="C585" s="375"/>
      <c r="D585" s="322"/>
      <c r="E585" s="463"/>
      <c r="F585" s="279"/>
    </row>
    <row r="586" ht="27.95" customHeight="1" spans="1:6">
      <c r="A586" s="461" t="s">
        <v>1099</v>
      </c>
      <c r="B586" s="320" t="s">
        <v>1100</v>
      </c>
      <c r="C586" s="375"/>
      <c r="D586" s="322"/>
      <c r="E586" s="463"/>
      <c r="F586" s="279"/>
    </row>
    <row r="587" ht="27.95" customHeight="1" spans="1:6">
      <c r="A587" s="461" t="s">
        <v>1101</v>
      </c>
      <c r="B587" s="320" t="s">
        <v>1102</v>
      </c>
      <c r="C587" s="467">
        <v>800</v>
      </c>
      <c r="D587" s="322">
        <v>1423</v>
      </c>
      <c r="E587" s="463">
        <f>D587/C587-1</f>
        <v>0.78</v>
      </c>
      <c r="F587" s="279"/>
    </row>
    <row r="588" ht="27.95" customHeight="1" spans="1:6">
      <c r="A588" s="457" t="s">
        <v>1103</v>
      </c>
      <c r="B588" s="316" t="s">
        <v>1104</v>
      </c>
      <c r="C588" s="464">
        <f>SUM(C589:C597)</f>
        <v>1635</v>
      </c>
      <c r="D588" s="464">
        <f>SUM(D589:D597)</f>
        <v>1084</v>
      </c>
      <c r="E588" s="459">
        <f>D588/C588-1</f>
        <v>-0.34</v>
      </c>
      <c r="F588" s="279"/>
    </row>
    <row r="589" ht="27.95" customHeight="1" spans="1:6">
      <c r="A589" s="461" t="s">
        <v>1105</v>
      </c>
      <c r="B589" s="320" t="s">
        <v>1106</v>
      </c>
      <c r="C589" s="467">
        <v>1100</v>
      </c>
      <c r="D589" s="322">
        <v>618</v>
      </c>
      <c r="E589" s="463">
        <f>D589/C589-1</f>
        <v>-0.44</v>
      </c>
      <c r="F589" s="279"/>
    </row>
    <row r="590" ht="27.95" customHeight="1" spans="1:6">
      <c r="A590" s="461" t="s">
        <v>1107</v>
      </c>
      <c r="B590" s="320" t="s">
        <v>1108</v>
      </c>
      <c r="C590" s="467">
        <v>90</v>
      </c>
      <c r="D590" s="322">
        <v>67</v>
      </c>
      <c r="E590" s="463">
        <f>D590/C590-1</f>
        <v>-0.26</v>
      </c>
      <c r="F590" s="279"/>
    </row>
    <row r="591" ht="27.95" customHeight="1" spans="1:6">
      <c r="A591" s="461" t="s">
        <v>1109</v>
      </c>
      <c r="B591" s="320" t="s">
        <v>1110</v>
      </c>
      <c r="C591" s="467">
        <v>95</v>
      </c>
      <c r="D591" s="322">
        <v>180</v>
      </c>
      <c r="E591" s="463">
        <f>D591/C591-1</f>
        <v>0.89</v>
      </c>
      <c r="F591" s="279"/>
    </row>
    <row r="592" s="416" customFormat="1" ht="27.95" customHeight="1" spans="1:7">
      <c r="A592" s="461" t="s">
        <v>1111</v>
      </c>
      <c r="B592" s="474" t="s">
        <v>1112</v>
      </c>
      <c r="C592" s="375"/>
      <c r="D592" s="322"/>
      <c r="E592" s="463"/>
      <c r="F592" s="279"/>
      <c r="G592" s="156"/>
    </row>
    <row r="593" ht="27.95" customHeight="1" spans="1:6">
      <c r="A593" s="461" t="s">
        <v>1113</v>
      </c>
      <c r="B593" s="320" t="s">
        <v>1114</v>
      </c>
      <c r="C593" s="482">
        <v>150</v>
      </c>
      <c r="D593" s="322">
        <v>89</v>
      </c>
      <c r="E593" s="463">
        <f>D593/C593-1</f>
        <v>-0.41</v>
      </c>
      <c r="F593" s="279"/>
    </row>
    <row r="594" ht="27.95" customHeight="1" spans="1:6">
      <c r="A594" s="461" t="s">
        <v>1115</v>
      </c>
      <c r="B594" s="320" t="s">
        <v>1116</v>
      </c>
      <c r="C594" s="375"/>
      <c r="D594" s="322"/>
      <c r="E594" s="463"/>
      <c r="F594" s="279"/>
    </row>
    <row r="595" ht="27.95" customHeight="1" spans="1:6">
      <c r="A595" s="461" t="s">
        <v>1117</v>
      </c>
      <c r="B595" s="473" t="s">
        <v>1118</v>
      </c>
      <c r="C595" s="375"/>
      <c r="D595" s="322"/>
      <c r="E595" s="463"/>
      <c r="F595" s="279"/>
    </row>
    <row r="596" ht="27.95" customHeight="1" spans="1:6">
      <c r="A596" s="461" t="s">
        <v>1119</v>
      </c>
      <c r="B596" s="473" t="s">
        <v>1120</v>
      </c>
      <c r="C596" s="375"/>
      <c r="D596" s="322"/>
      <c r="E596" s="463"/>
      <c r="F596" s="279"/>
    </row>
    <row r="597" ht="27.95" customHeight="1" spans="1:6">
      <c r="A597" s="461" t="s">
        <v>1121</v>
      </c>
      <c r="B597" s="320" t="s">
        <v>1122</v>
      </c>
      <c r="C597" s="483">
        <v>200</v>
      </c>
      <c r="D597" s="322">
        <v>130</v>
      </c>
      <c r="E597" s="463">
        <f>D597/C597-1</f>
        <v>-0.35</v>
      </c>
      <c r="F597" s="279"/>
    </row>
    <row r="598" ht="27.95" customHeight="1" spans="1:6">
      <c r="A598" s="457" t="s">
        <v>1123</v>
      </c>
      <c r="B598" s="316" t="s">
        <v>1124</v>
      </c>
      <c r="C598" s="464">
        <f>SUM(C599:C604)</f>
        <v>178</v>
      </c>
      <c r="D598" s="464">
        <f>SUM(D599:D604)</f>
        <v>132</v>
      </c>
      <c r="E598" s="459">
        <f>D598/C598-1</f>
        <v>-0.26</v>
      </c>
      <c r="F598" s="279"/>
    </row>
    <row r="599" s="416" customFormat="1" ht="27.95" customHeight="1" spans="1:7">
      <c r="A599" s="461" t="s">
        <v>1125</v>
      </c>
      <c r="B599" s="320" t="s">
        <v>1126</v>
      </c>
      <c r="C599" s="467">
        <v>37</v>
      </c>
      <c r="D599" s="322">
        <v>27</v>
      </c>
      <c r="E599" s="463">
        <f>D599/C599-1</f>
        <v>-0.27</v>
      </c>
      <c r="F599" s="279"/>
      <c r="G599" s="156"/>
    </row>
    <row r="600" ht="27.95" customHeight="1" spans="1:6">
      <c r="A600" s="461" t="s">
        <v>1127</v>
      </c>
      <c r="B600" s="320" t="s">
        <v>1128</v>
      </c>
      <c r="C600" s="467">
        <v>76</v>
      </c>
      <c r="D600" s="322">
        <v>78</v>
      </c>
      <c r="E600" s="463">
        <f>D600/C600-1</f>
        <v>0.03</v>
      </c>
      <c r="F600" s="279"/>
    </row>
    <row r="601" ht="27.95" customHeight="1" spans="1:6">
      <c r="A601" s="461" t="s">
        <v>1129</v>
      </c>
      <c r="B601" s="320" t="s">
        <v>1130</v>
      </c>
      <c r="C601" s="467"/>
      <c r="D601" s="322">
        <v>8</v>
      </c>
      <c r="E601" s="463"/>
      <c r="F601" s="279"/>
    </row>
    <row r="602" ht="27.95" customHeight="1" spans="1:6">
      <c r="A602" s="461" t="s">
        <v>1131</v>
      </c>
      <c r="B602" s="320" t="s">
        <v>1132</v>
      </c>
      <c r="C602" s="467">
        <v>5</v>
      </c>
      <c r="D602" s="322">
        <v>6</v>
      </c>
      <c r="E602" s="463">
        <f>D602/C602-1</f>
        <v>0.2</v>
      </c>
      <c r="F602" s="279"/>
    </row>
    <row r="603" ht="27.95" customHeight="1" spans="1:6">
      <c r="A603" s="461" t="s">
        <v>1133</v>
      </c>
      <c r="B603" s="320" t="s">
        <v>1134</v>
      </c>
      <c r="C603" s="467"/>
      <c r="D603" s="322">
        <v>13</v>
      </c>
      <c r="E603" s="463"/>
      <c r="F603" s="279"/>
    </row>
    <row r="604" ht="27.95" customHeight="1" spans="1:6">
      <c r="A604" s="461" t="s">
        <v>1135</v>
      </c>
      <c r="B604" s="320" t="s">
        <v>1136</v>
      </c>
      <c r="C604" s="467">
        <v>60</v>
      </c>
      <c r="D604" s="322"/>
      <c r="E604" s="463">
        <f>D604/C604-1</f>
        <v>-1</v>
      </c>
      <c r="F604" s="279"/>
    </row>
    <row r="605" ht="27.95" customHeight="1" spans="1:6">
      <c r="A605" s="457" t="s">
        <v>1137</v>
      </c>
      <c r="B605" s="316" t="s">
        <v>1138</v>
      </c>
      <c r="C605" s="464">
        <f>SUM(C606:C612)</f>
        <v>315</v>
      </c>
      <c r="D605" s="464">
        <f>SUM(D606:D612)</f>
        <v>417</v>
      </c>
      <c r="E605" s="459">
        <f>D605/C605-1</f>
        <v>0.32</v>
      </c>
      <c r="F605" s="279"/>
    </row>
    <row r="606" ht="27.95" customHeight="1" spans="1:6">
      <c r="A606" s="461" t="s">
        <v>1139</v>
      </c>
      <c r="B606" s="320" t="s">
        <v>1140</v>
      </c>
      <c r="C606" s="467">
        <v>125</v>
      </c>
      <c r="D606" s="375">
        <v>169</v>
      </c>
      <c r="E606" s="463">
        <f>D606/C606-1</f>
        <v>0.35</v>
      </c>
      <c r="F606" s="279"/>
    </row>
    <row r="607" ht="27.95" customHeight="1" spans="1:6">
      <c r="A607" s="461" t="s">
        <v>1141</v>
      </c>
      <c r="B607" s="320" t="s">
        <v>1142</v>
      </c>
      <c r="C607" s="467">
        <v>90</v>
      </c>
      <c r="D607" s="375">
        <v>141</v>
      </c>
      <c r="E607" s="463">
        <f>D607/C607-1</f>
        <v>0.57</v>
      </c>
      <c r="F607" s="279"/>
    </row>
    <row r="608" ht="27.95" customHeight="1" spans="1:6">
      <c r="A608" s="461" t="s">
        <v>1143</v>
      </c>
      <c r="B608" s="320" t="s">
        <v>1144</v>
      </c>
      <c r="C608" s="375"/>
      <c r="D608" s="375"/>
      <c r="E608" s="463"/>
      <c r="F608" s="279"/>
    </row>
    <row r="609" ht="27.95" customHeight="1" spans="1:6">
      <c r="A609" s="461" t="s">
        <v>1145</v>
      </c>
      <c r="B609" s="320" t="s">
        <v>1146</v>
      </c>
      <c r="C609" s="467">
        <v>100</v>
      </c>
      <c r="D609" s="375">
        <v>107</v>
      </c>
      <c r="E609" s="463">
        <f>D609/C609-1</f>
        <v>0.07</v>
      </c>
      <c r="F609" s="279"/>
    </row>
    <row r="610" ht="27.95" customHeight="1" spans="1:6">
      <c r="A610" s="461" t="s">
        <v>1147</v>
      </c>
      <c r="B610" s="320" t="s">
        <v>1148</v>
      </c>
      <c r="C610" s="375"/>
      <c r="D610" s="322"/>
      <c r="E610" s="463"/>
      <c r="F610" s="279"/>
    </row>
    <row r="611" ht="27.95" customHeight="1" spans="1:6">
      <c r="A611" s="461" t="s">
        <v>1149</v>
      </c>
      <c r="B611" s="320" t="s">
        <v>1150</v>
      </c>
      <c r="C611" s="375"/>
      <c r="D611" s="322"/>
      <c r="E611" s="463"/>
      <c r="F611" s="279"/>
    </row>
    <row r="612" ht="27.95" customHeight="1" spans="1:6">
      <c r="A612" s="461" t="s">
        <v>1151</v>
      </c>
      <c r="B612" s="320" t="s">
        <v>1152</v>
      </c>
      <c r="C612" s="375"/>
      <c r="D612" s="322"/>
      <c r="E612" s="463"/>
      <c r="F612" s="279"/>
    </row>
    <row r="613" ht="27.95" customHeight="1" spans="1:6">
      <c r="A613" s="457" t="s">
        <v>1153</v>
      </c>
      <c r="B613" s="316" t="s">
        <v>1154</v>
      </c>
      <c r="C613" s="464">
        <f>SUM(C614:C621)</f>
        <v>336</v>
      </c>
      <c r="D613" s="464">
        <f>SUM(D614:D621)</f>
        <v>626</v>
      </c>
      <c r="E613" s="459">
        <f>D613/C613-1</f>
        <v>0.86</v>
      </c>
      <c r="F613" s="279"/>
    </row>
    <row r="614" ht="27.95" customHeight="1" spans="1:6">
      <c r="A614" s="461" t="s">
        <v>1155</v>
      </c>
      <c r="B614" s="320" t="s">
        <v>139</v>
      </c>
      <c r="C614" s="467">
        <v>120</v>
      </c>
      <c r="D614" s="375">
        <v>107</v>
      </c>
      <c r="E614" s="463">
        <f>D614/C614-1</f>
        <v>-0.11</v>
      </c>
      <c r="F614" s="279"/>
    </row>
    <row r="615" ht="27.95" customHeight="1" spans="1:6">
      <c r="A615" s="461" t="s">
        <v>1156</v>
      </c>
      <c r="B615" s="320" t="s">
        <v>141</v>
      </c>
      <c r="C615" s="375"/>
      <c r="D615" s="375"/>
      <c r="E615" s="463"/>
      <c r="F615" s="279"/>
    </row>
    <row r="616" ht="27.95" customHeight="1" spans="1:6">
      <c r="A616" s="461" t="s">
        <v>1157</v>
      </c>
      <c r="B616" s="320" t="s">
        <v>143</v>
      </c>
      <c r="C616" s="375"/>
      <c r="D616" s="375"/>
      <c r="E616" s="463"/>
      <c r="F616" s="279"/>
    </row>
    <row r="617" ht="27.95" customHeight="1" spans="1:6">
      <c r="A617" s="461" t="s">
        <v>1158</v>
      </c>
      <c r="B617" s="320" t="s">
        <v>1159</v>
      </c>
      <c r="C617" s="467">
        <v>5</v>
      </c>
      <c r="D617" s="375">
        <v>14</v>
      </c>
      <c r="E617" s="463">
        <f>D617/C617-1</f>
        <v>1.8</v>
      </c>
      <c r="F617" s="279"/>
    </row>
    <row r="618" ht="27.95" customHeight="1" spans="1:6">
      <c r="A618" s="461" t="s">
        <v>1160</v>
      </c>
      <c r="B618" s="473" t="s">
        <v>1161</v>
      </c>
      <c r="C618" s="467">
        <v>1</v>
      </c>
      <c r="D618" s="375">
        <v>47</v>
      </c>
      <c r="E618" s="463">
        <f>D618/C618-1</f>
        <v>46</v>
      </c>
      <c r="F618" s="279"/>
    </row>
    <row r="619" ht="27.95" customHeight="1" spans="1:6">
      <c r="A619" s="461" t="s">
        <v>1162</v>
      </c>
      <c r="B619" s="320" t="s">
        <v>1163</v>
      </c>
      <c r="C619" s="375"/>
      <c r="D619" s="375"/>
      <c r="E619" s="463"/>
      <c r="F619" s="279"/>
    </row>
    <row r="620" ht="27.95" customHeight="1" spans="1:6">
      <c r="A620" s="461" t="s">
        <v>1164</v>
      </c>
      <c r="B620" s="320" t="s">
        <v>1165</v>
      </c>
      <c r="C620" s="467">
        <v>160</v>
      </c>
      <c r="D620" s="375">
        <v>399</v>
      </c>
      <c r="E620" s="463">
        <f>D620/C620-1</f>
        <v>1.49</v>
      </c>
      <c r="F620" s="279"/>
    </row>
    <row r="621" ht="27.95" customHeight="1" spans="1:6">
      <c r="A621" s="461" t="s">
        <v>1166</v>
      </c>
      <c r="B621" s="320" t="s">
        <v>1167</v>
      </c>
      <c r="C621" s="467">
        <v>50</v>
      </c>
      <c r="D621" s="375">
        <v>59</v>
      </c>
      <c r="E621" s="463">
        <f>D621/C621-1</f>
        <v>0.18</v>
      </c>
      <c r="F621" s="279"/>
    </row>
    <row r="622" ht="27.95" customHeight="1" spans="1:6">
      <c r="A622" s="457" t="s">
        <v>1168</v>
      </c>
      <c r="B622" s="316" t="s">
        <v>1169</v>
      </c>
      <c r="C622" s="464">
        <f>SUM(C623:C626)</f>
        <v>50</v>
      </c>
      <c r="D622" s="464">
        <f>SUM(D623:D626)</f>
        <v>61</v>
      </c>
      <c r="E622" s="459">
        <f>D622/C622-1</f>
        <v>0.22</v>
      </c>
      <c r="F622" s="279"/>
    </row>
    <row r="623" ht="27.95" customHeight="1" spans="1:6">
      <c r="A623" s="461" t="s">
        <v>1170</v>
      </c>
      <c r="B623" s="320" t="s">
        <v>139</v>
      </c>
      <c r="C623" s="467">
        <v>50</v>
      </c>
      <c r="D623" s="375">
        <v>60</v>
      </c>
      <c r="E623" s="463">
        <f>D623/C623-1</f>
        <v>0.2</v>
      </c>
      <c r="F623" s="279"/>
    </row>
    <row r="624" ht="27.95" customHeight="1" spans="1:6">
      <c r="A624" s="461" t="s">
        <v>1171</v>
      </c>
      <c r="B624" s="320" t="s">
        <v>141</v>
      </c>
      <c r="C624" s="375"/>
      <c r="D624" s="322"/>
      <c r="E624" s="463"/>
      <c r="F624" s="279"/>
    </row>
    <row r="625" ht="27.95" customHeight="1" spans="1:6">
      <c r="A625" s="461" t="s">
        <v>1172</v>
      </c>
      <c r="B625" s="320" t="s">
        <v>143</v>
      </c>
      <c r="C625" s="375"/>
      <c r="D625" s="322"/>
      <c r="E625" s="463"/>
      <c r="F625" s="279"/>
    </row>
    <row r="626" ht="27.95" customHeight="1" spans="1:6">
      <c r="A626" s="461" t="s">
        <v>1173</v>
      </c>
      <c r="B626" s="320" t="s">
        <v>1174</v>
      </c>
      <c r="C626" s="375"/>
      <c r="D626" s="322">
        <v>1</v>
      </c>
      <c r="E626" s="463"/>
      <c r="F626" s="279"/>
    </row>
    <row r="627" ht="27.95" customHeight="1" spans="1:6">
      <c r="A627" s="457" t="s">
        <v>1175</v>
      </c>
      <c r="B627" s="316" t="s">
        <v>1176</v>
      </c>
      <c r="C627" s="464">
        <f>SUM(C628:C629)</f>
        <v>7150</v>
      </c>
      <c r="D627" s="464">
        <f>SUM(D628:D629)</f>
        <v>6221</v>
      </c>
      <c r="E627" s="459">
        <f t="shared" ref="E627:E635" si="2">D627/C627-1</f>
        <v>-0.13</v>
      </c>
      <c r="F627" s="279"/>
    </row>
    <row r="628" ht="27.95" customHeight="1" spans="1:6">
      <c r="A628" s="461" t="s">
        <v>1177</v>
      </c>
      <c r="B628" s="320" t="s">
        <v>1178</v>
      </c>
      <c r="C628" s="467">
        <v>450</v>
      </c>
      <c r="D628" s="322">
        <v>391</v>
      </c>
      <c r="E628" s="463">
        <f t="shared" si="2"/>
        <v>-0.13</v>
      </c>
      <c r="F628" s="279"/>
    </row>
    <row r="629" ht="27.95" customHeight="1" spans="1:6">
      <c r="A629" s="461" t="s">
        <v>1179</v>
      </c>
      <c r="B629" s="320" t="s">
        <v>1180</v>
      </c>
      <c r="C629" s="467">
        <v>6700</v>
      </c>
      <c r="D629" s="322">
        <v>5830</v>
      </c>
      <c r="E629" s="463">
        <f t="shared" si="2"/>
        <v>-0.13</v>
      </c>
      <c r="F629" s="279"/>
    </row>
    <row r="630" ht="27.95" customHeight="1" spans="1:6">
      <c r="A630" s="457" t="s">
        <v>1181</v>
      </c>
      <c r="B630" s="316" t="s">
        <v>1182</v>
      </c>
      <c r="C630" s="464">
        <f>SUM(C631:C632)</f>
        <v>898</v>
      </c>
      <c r="D630" s="464">
        <f>SUM(D631:D632)</f>
        <v>710</v>
      </c>
      <c r="E630" s="459">
        <f t="shared" si="2"/>
        <v>-0.21</v>
      </c>
      <c r="F630" s="279"/>
    </row>
    <row r="631" ht="27.95" customHeight="1" spans="1:6">
      <c r="A631" s="461" t="s">
        <v>1183</v>
      </c>
      <c r="B631" s="320" t="s">
        <v>1184</v>
      </c>
      <c r="C631" s="467">
        <v>870</v>
      </c>
      <c r="D631" s="322">
        <v>710</v>
      </c>
      <c r="E631" s="463">
        <f t="shared" si="2"/>
        <v>-0.18</v>
      </c>
      <c r="F631" s="279"/>
    </row>
    <row r="632" ht="27.95" customHeight="1" spans="1:6">
      <c r="A632" s="461" t="s">
        <v>1185</v>
      </c>
      <c r="B632" s="320" t="s">
        <v>1186</v>
      </c>
      <c r="C632" s="467">
        <v>28</v>
      </c>
      <c r="D632" s="322"/>
      <c r="E632" s="463">
        <f t="shared" si="2"/>
        <v>-1</v>
      </c>
      <c r="F632" s="279"/>
    </row>
    <row r="633" ht="27.95" customHeight="1" spans="1:6">
      <c r="A633" s="457" t="s">
        <v>1187</v>
      </c>
      <c r="B633" s="316" t="s">
        <v>1188</v>
      </c>
      <c r="C633" s="464">
        <f>SUM(C634:C635)</f>
        <v>538</v>
      </c>
      <c r="D633" s="464">
        <f>SUM(D634:D635)</f>
        <v>527</v>
      </c>
      <c r="E633" s="459">
        <f t="shared" si="2"/>
        <v>-0.02</v>
      </c>
      <c r="F633" s="279"/>
    </row>
    <row r="634" ht="27.95" customHeight="1" spans="1:6">
      <c r="A634" s="461" t="s">
        <v>1189</v>
      </c>
      <c r="B634" s="320" t="s">
        <v>1190</v>
      </c>
      <c r="C634" s="467">
        <v>8</v>
      </c>
      <c r="D634" s="375">
        <v>7</v>
      </c>
      <c r="E634" s="463">
        <f t="shared" si="2"/>
        <v>-0.13</v>
      </c>
      <c r="F634" s="279"/>
    </row>
    <row r="635" ht="27.95" customHeight="1" spans="1:6">
      <c r="A635" s="461" t="s">
        <v>1191</v>
      </c>
      <c r="B635" s="320" t="s">
        <v>1192</v>
      </c>
      <c r="C635" s="467">
        <v>530</v>
      </c>
      <c r="D635" s="375">
        <v>520</v>
      </c>
      <c r="E635" s="463">
        <f t="shared" si="2"/>
        <v>-0.02</v>
      </c>
      <c r="F635" s="279"/>
    </row>
    <row r="636" ht="27.95" customHeight="1" spans="1:6">
      <c r="A636" s="457" t="s">
        <v>1193</v>
      </c>
      <c r="B636" s="316" t="s">
        <v>1194</v>
      </c>
      <c r="C636" s="375"/>
      <c r="D636" s="324"/>
      <c r="E636" s="459"/>
      <c r="F636" s="279"/>
    </row>
    <row r="637" ht="27.95" customHeight="1" spans="1:6">
      <c r="A637" s="461" t="s">
        <v>1195</v>
      </c>
      <c r="B637" s="320" t="s">
        <v>1196</v>
      </c>
      <c r="C637" s="375"/>
      <c r="D637" s="324"/>
      <c r="E637" s="459"/>
      <c r="F637" s="279"/>
    </row>
    <row r="638" ht="27.95" customHeight="1" spans="1:6">
      <c r="A638" s="461" t="s">
        <v>1197</v>
      </c>
      <c r="B638" s="320" t="s">
        <v>1198</v>
      </c>
      <c r="C638" s="375"/>
      <c r="D638" s="324"/>
      <c r="E638" s="459"/>
      <c r="F638" s="279"/>
    </row>
    <row r="639" ht="27.95" customHeight="1" spans="1:6">
      <c r="A639" s="457" t="s">
        <v>1199</v>
      </c>
      <c r="B639" s="316" t="s">
        <v>1200</v>
      </c>
      <c r="C639" s="464">
        <f>SUM(C640:C641)</f>
        <v>16</v>
      </c>
      <c r="D639" s="464">
        <f>SUM(D640:D641)</f>
        <v>18</v>
      </c>
      <c r="E639" s="459">
        <f>D639/C639-1</f>
        <v>0.13</v>
      </c>
      <c r="F639" s="279"/>
    </row>
    <row r="640" ht="27.95" customHeight="1" spans="1:6">
      <c r="A640" s="461" t="s">
        <v>1201</v>
      </c>
      <c r="B640" s="320" t="s">
        <v>1202</v>
      </c>
      <c r="C640" s="375"/>
      <c r="D640" s="322"/>
      <c r="E640" s="463"/>
      <c r="F640" s="279"/>
    </row>
    <row r="641" ht="27.95" customHeight="1" spans="1:6">
      <c r="A641" s="461" t="s">
        <v>1203</v>
      </c>
      <c r="B641" s="320" t="s">
        <v>1204</v>
      </c>
      <c r="C641" s="467">
        <v>16</v>
      </c>
      <c r="D641" s="322">
        <v>18</v>
      </c>
      <c r="E641" s="463">
        <f>D641/C641-1</f>
        <v>0.13</v>
      </c>
      <c r="F641" s="279"/>
    </row>
    <row r="642" ht="27.95" customHeight="1" spans="1:6">
      <c r="A642" s="457" t="s">
        <v>1205</v>
      </c>
      <c r="B642" s="316" t="s">
        <v>1206</v>
      </c>
      <c r="C642" s="464">
        <f>SUM(C643:C645)</f>
        <v>3710</v>
      </c>
      <c r="D642" s="464">
        <f>SUM(D643:D645)</f>
        <v>2541</v>
      </c>
      <c r="E642" s="459">
        <f>D642/C642-1</f>
        <v>-0.32</v>
      </c>
      <c r="F642" s="279"/>
    </row>
    <row r="643" ht="27.95" customHeight="1" spans="1:6">
      <c r="A643" s="461" t="s">
        <v>1207</v>
      </c>
      <c r="B643" s="320" t="s">
        <v>1208</v>
      </c>
      <c r="C643" s="467">
        <v>110</v>
      </c>
      <c r="D643" s="322"/>
      <c r="E643" s="463">
        <f>D643/C643-1</f>
        <v>-1</v>
      </c>
      <c r="F643" s="279"/>
    </row>
    <row r="644" ht="27.95" customHeight="1" spans="1:6">
      <c r="A644" s="461" t="s">
        <v>1209</v>
      </c>
      <c r="B644" s="320" t="s">
        <v>1210</v>
      </c>
      <c r="C644" s="467">
        <v>2900</v>
      </c>
      <c r="D644" s="322">
        <v>2541</v>
      </c>
      <c r="E644" s="463">
        <f>D644/C644-1</f>
        <v>-0.12</v>
      </c>
      <c r="F644" s="279"/>
    </row>
    <row r="645" ht="27.95" customHeight="1" spans="1:6">
      <c r="A645" s="461" t="s">
        <v>1211</v>
      </c>
      <c r="B645" s="320" t="s">
        <v>1212</v>
      </c>
      <c r="C645" s="467">
        <v>700</v>
      </c>
      <c r="D645" s="322"/>
      <c r="E645" s="463">
        <f>D645/C645-1</f>
        <v>-1</v>
      </c>
      <c r="F645" s="279"/>
    </row>
    <row r="646" ht="27.95" customHeight="1" spans="1:6">
      <c r="A646" s="457" t="s">
        <v>1213</v>
      </c>
      <c r="B646" s="316" t="s">
        <v>1214</v>
      </c>
      <c r="C646" s="375"/>
      <c r="D646" s="324"/>
      <c r="E646" s="459"/>
      <c r="F646" s="279"/>
    </row>
    <row r="647" ht="27.95" customHeight="1" spans="1:6">
      <c r="A647" s="461" t="s">
        <v>1215</v>
      </c>
      <c r="B647" s="320" t="s">
        <v>1216</v>
      </c>
      <c r="C647" s="375"/>
      <c r="D647" s="324"/>
      <c r="E647" s="459"/>
      <c r="F647" s="279"/>
    </row>
    <row r="648" ht="27.95" customHeight="1" spans="1:6">
      <c r="A648" s="461" t="s">
        <v>1217</v>
      </c>
      <c r="B648" s="320" t="s">
        <v>1218</v>
      </c>
      <c r="C648" s="375"/>
      <c r="D648" s="324"/>
      <c r="E648" s="459"/>
      <c r="F648" s="279"/>
    </row>
    <row r="649" ht="27.95" customHeight="1" spans="1:6">
      <c r="A649" s="461" t="s">
        <v>1219</v>
      </c>
      <c r="B649" s="468" t="s">
        <v>1220</v>
      </c>
      <c r="C649" s="375"/>
      <c r="D649" s="324"/>
      <c r="E649" s="459"/>
      <c r="F649" s="279"/>
    </row>
    <row r="650" ht="27.95" customHeight="1" spans="1:6">
      <c r="A650" s="461" t="s">
        <v>1221</v>
      </c>
      <c r="B650" s="320" t="s">
        <v>1222</v>
      </c>
      <c r="C650" s="375"/>
      <c r="D650" s="324"/>
      <c r="E650" s="459"/>
      <c r="F650" s="279"/>
    </row>
    <row r="651" ht="27.95" customHeight="1" spans="1:6">
      <c r="A651" s="457" t="s">
        <v>1223</v>
      </c>
      <c r="B651" s="316" t="s">
        <v>1224</v>
      </c>
      <c r="C651" s="464">
        <f>SUM(C652:C658)</f>
        <v>118</v>
      </c>
      <c r="D651" s="464">
        <f>SUM(D652:D658)</f>
        <v>61</v>
      </c>
      <c r="E651" s="459">
        <f>D651/C651-1</f>
        <v>-0.48</v>
      </c>
      <c r="F651" s="279"/>
    </row>
    <row r="652" ht="27.95" customHeight="1" spans="1:6">
      <c r="A652" s="461" t="s">
        <v>1225</v>
      </c>
      <c r="B652" s="320" t="s">
        <v>139</v>
      </c>
      <c r="C652" s="467">
        <v>65</v>
      </c>
      <c r="D652" s="322">
        <v>3</v>
      </c>
      <c r="E652" s="463">
        <f>D652/C652-1</f>
        <v>-0.95</v>
      </c>
      <c r="F652" s="279"/>
    </row>
    <row r="653" ht="27.95" customHeight="1" spans="1:6">
      <c r="A653" s="461" t="s">
        <v>1226</v>
      </c>
      <c r="B653" s="320" t="s">
        <v>141</v>
      </c>
      <c r="C653" s="467">
        <v>52</v>
      </c>
      <c r="D653" s="322"/>
      <c r="E653" s="463">
        <f>D653/C653-1</f>
        <v>-1</v>
      </c>
      <c r="F653" s="279"/>
    </row>
    <row r="654" ht="27.95" customHeight="1" spans="1:6">
      <c r="A654" s="461" t="s">
        <v>1227</v>
      </c>
      <c r="B654" s="320" t="s">
        <v>143</v>
      </c>
      <c r="C654" s="375"/>
      <c r="D654" s="322"/>
      <c r="E654" s="463"/>
      <c r="F654" s="279"/>
    </row>
    <row r="655" ht="27.95" customHeight="1" spans="1:6">
      <c r="A655" s="461" t="s">
        <v>1228</v>
      </c>
      <c r="B655" s="320" t="s">
        <v>1229</v>
      </c>
      <c r="C655" s="467">
        <v>1</v>
      </c>
      <c r="D655" s="375">
        <v>1</v>
      </c>
      <c r="E655" s="463"/>
      <c r="F655" s="279"/>
    </row>
    <row r="656" ht="27.95" customHeight="1" spans="1:6">
      <c r="A656" s="461" t="s">
        <v>1230</v>
      </c>
      <c r="B656" s="473" t="s">
        <v>1231</v>
      </c>
      <c r="C656" s="375"/>
      <c r="D656" s="322"/>
      <c r="E656" s="463"/>
      <c r="F656" s="279"/>
    </row>
    <row r="657" ht="27.95" customHeight="1" spans="1:6">
      <c r="A657" s="461" t="s">
        <v>1232</v>
      </c>
      <c r="B657" s="320" t="s">
        <v>157</v>
      </c>
      <c r="C657" s="375"/>
      <c r="D657" s="375">
        <v>49</v>
      </c>
      <c r="E657" s="463"/>
      <c r="F657" s="279"/>
    </row>
    <row r="658" ht="27.95" customHeight="1" spans="1:6">
      <c r="A658" s="461" t="s">
        <v>1233</v>
      </c>
      <c r="B658" s="320" t="s">
        <v>1234</v>
      </c>
      <c r="C658" s="375"/>
      <c r="D658" s="375">
        <v>8</v>
      </c>
      <c r="E658" s="463"/>
      <c r="F658" s="279"/>
    </row>
    <row r="659" ht="27.95" customHeight="1" spans="1:6">
      <c r="A659" s="457" t="s">
        <v>1235</v>
      </c>
      <c r="B659" s="316" t="s">
        <v>1236</v>
      </c>
      <c r="C659" s="464"/>
      <c r="D659" s="464">
        <v>52</v>
      </c>
      <c r="E659" s="459"/>
      <c r="F659" s="279"/>
    </row>
    <row r="660" ht="27.95" customHeight="1" spans="1:6">
      <c r="A660" s="461" t="s">
        <v>1237</v>
      </c>
      <c r="B660" s="320" t="s">
        <v>1238</v>
      </c>
      <c r="C660" s="375"/>
      <c r="D660" s="322">
        <v>52</v>
      </c>
      <c r="E660" s="463"/>
      <c r="F660" s="279"/>
    </row>
    <row r="661" ht="27.95" customHeight="1" spans="1:6">
      <c r="A661" s="461" t="s">
        <v>1239</v>
      </c>
      <c r="B661" s="320" t="s">
        <v>1240</v>
      </c>
      <c r="C661" s="375"/>
      <c r="D661" s="322"/>
      <c r="E661" s="463"/>
      <c r="F661" s="279"/>
    </row>
    <row r="662" ht="27.95" customHeight="1" spans="1:6">
      <c r="A662" s="457" t="s">
        <v>1241</v>
      </c>
      <c r="B662" s="316" t="s">
        <v>1242</v>
      </c>
      <c r="C662" s="464">
        <f>SUM(C663)</f>
        <v>830</v>
      </c>
      <c r="D662" s="464">
        <v>749</v>
      </c>
      <c r="E662" s="459">
        <f>D662/C662-1</f>
        <v>-0.1</v>
      </c>
      <c r="F662" s="279"/>
    </row>
    <row r="663" ht="27.95" customHeight="1" spans="1:6">
      <c r="A663" s="478">
        <v>2089999</v>
      </c>
      <c r="B663" s="320" t="s">
        <v>1243</v>
      </c>
      <c r="C663" s="467">
        <v>830</v>
      </c>
      <c r="D663" s="322">
        <v>749</v>
      </c>
      <c r="E663" s="463">
        <f>D663/C663-1</f>
        <v>-0.1</v>
      </c>
      <c r="F663" s="279"/>
    </row>
    <row r="664" ht="27.95" customHeight="1" spans="1:6">
      <c r="A664" s="457" t="s">
        <v>85</v>
      </c>
      <c r="B664" s="316" t="s">
        <v>86</v>
      </c>
      <c r="C664" s="464">
        <f>C665+C670+C685+C689+C701+C704+C708+C713+C717+C721+C724+C733+C735</f>
        <v>30081</v>
      </c>
      <c r="D664" s="464">
        <f>D665+D670+D685+D689+D701+D704+D708+D713+D717+D721+D724+D733+D735</f>
        <v>23424</v>
      </c>
      <c r="E664" s="459">
        <f>D664/C664-1</f>
        <v>-0.22</v>
      </c>
      <c r="F664" s="279"/>
    </row>
    <row r="665" ht="27.95" customHeight="1" spans="1:6">
      <c r="A665" s="457" t="s">
        <v>1244</v>
      </c>
      <c r="B665" s="316" t="s">
        <v>1245</v>
      </c>
      <c r="C665" s="464">
        <f>SUM(C666:C669)</f>
        <v>460</v>
      </c>
      <c r="D665" s="464">
        <f>SUM(D666:D669)</f>
        <v>413</v>
      </c>
      <c r="E665" s="459">
        <f>D665/C665-1</f>
        <v>-0.1</v>
      </c>
      <c r="F665" s="279"/>
    </row>
    <row r="666" ht="27.95" customHeight="1" spans="1:6">
      <c r="A666" s="461" t="s">
        <v>1246</v>
      </c>
      <c r="B666" s="320" t="s">
        <v>139</v>
      </c>
      <c r="C666" s="467">
        <v>420</v>
      </c>
      <c r="D666" s="375">
        <v>357</v>
      </c>
      <c r="E666" s="463">
        <f>D666/C666-1</f>
        <v>-0.15</v>
      </c>
      <c r="F666" s="279"/>
    </row>
    <row r="667" ht="27.95" customHeight="1" spans="1:6">
      <c r="A667" s="461" t="s">
        <v>1247</v>
      </c>
      <c r="B667" s="320" t="s">
        <v>141</v>
      </c>
      <c r="C667" s="375"/>
      <c r="D667" s="375"/>
      <c r="E667" s="463"/>
      <c r="F667" s="279"/>
    </row>
    <row r="668" ht="27.95" customHeight="1" spans="1:6">
      <c r="A668" s="461" t="s">
        <v>1248</v>
      </c>
      <c r="B668" s="320" t="s">
        <v>143</v>
      </c>
      <c r="C668" s="375"/>
      <c r="D668" s="375"/>
      <c r="E668" s="463"/>
      <c r="F668" s="279"/>
    </row>
    <row r="669" ht="27.95" customHeight="1" spans="1:6">
      <c r="A669" s="461" t="s">
        <v>1249</v>
      </c>
      <c r="B669" s="320" t="s">
        <v>1250</v>
      </c>
      <c r="C669" s="467">
        <v>40</v>
      </c>
      <c r="D669" s="375">
        <v>56</v>
      </c>
      <c r="E669" s="463">
        <f>D669/C669-1</f>
        <v>0.4</v>
      </c>
      <c r="F669" s="279"/>
    </row>
    <row r="670" ht="27.95" customHeight="1" spans="1:6">
      <c r="A670" s="457" t="s">
        <v>1251</v>
      </c>
      <c r="B670" s="316" t="s">
        <v>1252</v>
      </c>
      <c r="C670" s="464">
        <f>SUM(C671:C684)</f>
        <v>3485</v>
      </c>
      <c r="D670" s="464">
        <f>SUM(D671:D684)</f>
        <v>2558</v>
      </c>
      <c r="E670" s="459">
        <f>D670/C670-1</f>
        <v>-0.27</v>
      </c>
      <c r="F670" s="279"/>
    </row>
    <row r="671" ht="27.95" customHeight="1" spans="1:6">
      <c r="A671" s="461" t="s">
        <v>1253</v>
      </c>
      <c r="B671" s="320" t="s">
        <v>1254</v>
      </c>
      <c r="C671" s="467">
        <v>3100</v>
      </c>
      <c r="D671" s="375">
        <v>1898</v>
      </c>
      <c r="E671" s="463">
        <f>D671/C671-1</f>
        <v>-0.39</v>
      </c>
      <c r="F671" s="279"/>
    </row>
    <row r="672" ht="27.95" customHeight="1" spans="1:6">
      <c r="A672" s="461" t="s">
        <v>1255</v>
      </c>
      <c r="B672" s="320" t="s">
        <v>1256</v>
      </c>
      <c r="C672" s="375"/>
      <c r="D672" s="322"/>
      <c r="E672" s="463"/>
      <c r="F672" s="279"/>
    </row>
    <row r="673" ht="27.95" customHeight="1" spans="1:6">
      <c r="A673" s="461" t="s">
        <v>1257</v>
      </c>
      <c r="B673" s="320" t="s">
        <v>1258</v>
      </c>
      <c r="C673" s="375"/>
      <c r="D673" s="322"/>
      <c r="E673" s="463"/>
      <c r="F673" s="279"/>
    </row>
    <row r="674" ht="27.95" customHeight="1" spans="1:6">
      <c r="A674" s="461" t="s">
        <v>1259</v>
      </c>
      <c r="B674" s="320" t="s">
        <v>1260</v>
      </c>
      <c r="C674" s="375"/>
      <c r="D674" s="322"/>
      <c r="E674" s="463"/>
      <c r="F674" s="279"/>
    </row>
    <row r="675" ht="27.95" customHeight="1" spans="1:6">
      <c r="A675" s="461" t="s">
        <v>1261</v>
      </c>
      <c r="B675" s="320" t="s">
        <v>1262</v>
      </c>
      <c r="C675" s="375"/>
      <c r="D675" s="322"/>
      <c r="E675" s="463"/>
      <c r="F675" s="279"/>
    </row>
    <row r="676" ht="27.95" customHeight="1" spans="1:6">
      <c r="A676" s="461" t="s">
        <v>1263</v>
      </c>
      <c r="B676" s="320" t="s">
        <v>1264</v>
      </c>
      <c r="C676" s="375"/>
      <c r="D676" s="322"/>
      <c r="E676" s="463"/>
      <c r="F676" s="279"/>
    </row>
    <row r="677" ht="27.95" customHeight="1" spans="1:6">
      <c r="A677" s="461" t="s">
        <v>1265</v>
      </c>
      <c r="B677" s="320" t="s">
        <v>1266</v>
      </c>
      <c r="C677" s="375"/>
      <c r="D677" s="322"/>
      <c r="E677" s="463"/>
      <c r="F677" s="279"/>
    </row>
    <row r="678" ht="27.95" customHeight="1" spans="1:6">
      <c r="A678" s="461" t="s">
        <v>1267</v>
      </c>
      <c r="B678" s="320" t="s">
        <v>1268</v>
      </c>
      <c r="C678" s="375"/>
      <c r="D678" s="322"/>
      <c r="E678" s="463"/>
      <c r="F678" s="279"/>
    </row>
    <row r="679" ht="27.95" customHeight="1" spans="1:6">
      <c r="A679" s="461" t="s">
        <v>1269</v>
      </c>
      <c r="B679" s="320" t="s">
        <v>1270</v>
      </c>
      <c r="C679" s="375"/>
      <c r="D679" s="322"/>
      <c r="E679" s="463"/>
      <c r="F679" s="279"/>
    </row>
    <row r="680" ht="27.95" customHeight="1" spans="1:6">
      <c r="A680" s="461" t="s">
        <v>1271</v>
      </c>
      <c r="B680" s="320" t="s">
        <v>1272</v>
      </c>
      <c r="C680" s="375"/>
      <c r="D680" s="322"/>
      <c r="E680" s="463"/>
      <c r="F680" s="279"/>
    </row>
    <row r="681" ht="27.95" customHeight="1" spans="1:6">
      <c r="A681" s="461" t="s">
        <v>1273</v>
      </c>
      <c r="B681" s="320" t="s">
        <v>1274</v>
      </c>
      <c r="C681" s="375"/>
      <c r="D681" s="322"/>
      <c r="E681" s="463"/>
      <c r="F681" s="279"/>
    </row>
    <row r="682" ht="27.95" customHeight="1" spans="1:6">
      <c r="A682" s="461" t="s">
        <v>1275</v>
      </c>
      <c r="B682" s="320" t="s">
        <v>1276</v>
      </c>
      <c r="C682" s="375"/>
      <c r="D682" s="322"/>
      <c r="E682" s="463"/>
      <c r="F682" s="279"/>
    </row>
    <row r="683" ht="27.95" customHeight="1" spans="1:6">
      <c r="A683" s="461" t="s">
        <v>1277</v>
      </c>
      <c r="B683" s="473" t="s">
        <v>1278</v>
      </c>
      <c r="C683" s="375"/>
      <c r="D683" s="322"/>
      <c r="E683" s="463"/>
      <c r="F683" s="279"/>
    </row>
    <row r="684" ht="27.95" customHeight="1" spans="1:6">
      <c r="A684" s="461" t="s">
        <v>1279</v>
      </c>
      <c r="B684" s="320" t="s">
        <v>1280</v>
      </c>
      <c r="C684" s="375">
        <v>385</v>
      </c>
      <c r="D684" s="375">
        <v>660</v>
      </c>
      <c r="E684" s="463">
        <f>D684/C684-1</f>
        <v>0.71</v>
      </c>
      <c r="F684" s="279"/>
    </row>
    <row r="685" ht="27.95" customHeight="1" spans="1:6">
      <c r="A685" s="457" t="s">
        <v>1281</v>
      </c>
      <c r="B685" s="316" t="s">
        <v>1282</v>
      </c>
      <c r="C685" s="464">
        <f>SUM(C686:C688)</f>
        <v>3254</v>
      </c>
      <c r="D685" s="464">
        <f>SUM(D686:D688)</f>
        <v>3203</v>
      </c>
      <c r="E685" s="459">
        <f>D685/C685-1</f>
        <v>-0.02</v>
      </c>
      <c r="F685" s="279"/>
    </row>
    <row r="686" ht="27.95" customHeight="1" spans="1:6">
      <c r="A686" s="461" t="s">
        <v>1283</v>
      </c>
      <c r="B686" s="320" t="s">
        <v>1284</v>
      </c>
      <c r="C686" s="375"/>
      <c r="D686" s="322"/>
      <c r="E686" s="463"/>
      <c r="F686" s="279"/>
    </row>
    <row r="687" ht="27.95" customHeight="1" spans="1:6">
      <c r="A687" s="461" t="s">
        <v>1285</v>
      </c>
      <c r="B687" s="320" t="s">
        <v>1286</v>
      </c>
      <c r="C687" s="467">
        <v>2254</v>
      </c>
      <c r="D687" s="375">
        <v>2390</v>
      </c>
      <c r="E687" s="463">
        <f>D687/C687-1</f>
        <v>0.06</v>
      </c>
      <c r="F687" s="279"/>
    </row>
    <row r="688" ht="27.95" customHeight="1" spans="1:6">
      <c r="A688" s="461" t="s">
        <v>1287</v>
      </c>
      <c r="B688" s="320" t="s">
        <v>1288</v>
      </c>
      <c r="C688" s="467">
        <v>1000</v>
      </c>
      <c r="D688" s="375">
        <v>813</v>
      </c>
      <c r="E688" s="463">
        <f>D688/C688-1</f>
        <v>-0.19</v>
      </c>
      <c r="F688" s="279"/>
    </row>
    <row r="689" ht="27.95" customHeight="1" spans="1:6">
      <c r="A689" s="457" t="s">
        <v>1289</v>
      </c>
      <c r="B689" s="316" t="s">
        <v>1290</v>
      </c>
      <c r="C689" s="464">
        <f>SUM(C690:C700)</f>
        <v>12826</v>
      </c>
      <c r="D689" s="464">
        <f>SUM(D690:D700)</f>
        <v>10016</v>
      </c>
      <c r="E689" s="459">
        <f>D689/C689-1</f>
        <v>-0.22</v>
      </c>
      <c r="F689" s="279"/>
    </row>
    <row r="690" ht="27.95" customHeight="1" spans="1:6">
      <c r="A690" s="461" t="s">
        <v>1291</v>
      </c>
      <c r="B690" s="320" t="s">
        <v>1292</v>
      </c>
      <c r="C690" s="467">
        <v>571</v>
      </c>
      <c r="D690" s="375">
        <v>453</v>
      </c>
      <c r="E690" s="463">
        <f>D690/C690-1</f>
        <v>-0.21</v>
      </c>
      <c r="F690" s="279"/>
    </row>
    <row r="691" ht="27.95" customHeight="1" spans="1:6">
      <c r="A691" s="461" t="s">
        <v>1293</v>
      </c>
      <c r="B691" s="320" t="s">
        <v>1294</v>
      </c>
      <c r="C691" s="467">
        <v>85</v>
      </c>
      <c r="D691" s="375">
        <v>79</v>
      </c>
      <c r="E691" s="463">
        <f>D691/C691-1</f>
        <v>-0.07</v>
      </c>
      <c r="F691" s="279"/>
    </row>
    <row r="692" ht="27.95" customHeight="1" spans="1:6">
      <c r="A692" s="461" t="s">
        <v>1295</v>
      </c>
      <c r="B692" s="320" t="s">
        <v>1296</v>
      </c>
      <c r="C692" s="467">
        <v>375</v>
      </c>
      <c r="D692" s="375">
        <v>375</v>
      </c>
      <c r="E692" s="463"/>
      <c r="F692" s="279"/>
    </row>
    <row r="693" ht="27.95" customHeight="1" spans="1:6">
      <c r="A693" s="461" t="s">
        <v>1297</v>
      </c>
      <c r="B693" s="320" t="s">
        <v>1298</v>
      </c>
      <c r="C693" s="375"/>
      <c r="D693" s="322"/>
      <c r="E693" s="463"/>
      <c r="F693" s="279"/>
    </row>
    <row r="694" ht="27.95" customHeight="1" spans="1:6">
      <c r="A694" s="461" t="s">
        <v>1299</v>
      </c>
      <c r="B694" s="320" t="s">
        <v>1300</v>
      </c>
      <c r="C694" s="375"/>
      <c r="D694" s="322"/>
      <c r="E694" s="463"/>
      <c r="F694" s="279"/>
    </row>
    <row r="695" ht="27.95" customHeight="1" spans="1:6">
      <c r="A695" s="461" t="s">
        <v>1301</v>
      </c>
      <c r="B695" s="320" t="s">
        <v>1302</v>
      </c>
      <c r="C695" s="375"/>
      <c r="D695" s="322"/>
      <c r="E695" s="463"/>
      <c r="F695" s="279"/>
    </row>
    <row r="696" ht="27.95" customHeight="1" spans="1:6">
      <c r="A696" s="461" t="s">
        <v>1303</v>
      </c>
      <c r="B696" s="320" t="s">
        <v>1304</v>
      </c>
      <c r="C696" s="375"/>
      <c r="D696" s="322"/>
      <c r="E696" s="463"/>
      <c r="F696" s="279"/>
    </row>
    <row r="697" ht="27.95" customHeight="1" spans="1:6">
      <c r="A697" s="461" t="s">
        <v>1305</v>
      </c>
      <c r="B697" s="320" t="s">
        <v>1306</v>
      </c>
      <c r="C697" s="467">
        <v>1750</v>
      </c>
      <c r="D697" s="375">
        <v>1471</v>
      </c>
      <c r="E697" s="463">
        <f t="shared" ref="E697:E702" si="3">D697/C697-1</f>
        <v>-0.16</v>
      </c>
      <c r="F697" s="279"/>
    </row>
    <row r="698" ht="27.95" customHeight="1" spans="1:6">
      <c r="A698" s="461" t="s">
        <v>1307</v>
      </c>
      <c r="B698" s="320" t="s">
        <v>1308</v>
      </c>
      <c r="C698" s="467">
        <v>420</v>
      </c>
      <c r="D698" s="375">
        <v>112</v>
      </c>
      <c r="E698" s="463">
        <f t="shared" si="3"/>
        <v>-0.73</v>
      </c>
      <c r="F698" s="279"/>
    </row>
    <row r="699" ht="27.95" customHeight="1" spans="1:6">
      <c r="A699" s="461" t="s">
        <v>1309</v>
      </c>
      <c r="B699" s="320" t="s">
        <v>1310</v>
      </c>
      <c r="C699" s="467">
        <v>7125</v>
      </c>
      <c r="D699" s="375">
        <v>7406</v>
      </c>
      <c r="E699" s="463">
        <f t="shared" si="3"/>
        <v>0.04</v>
      </c>
      <c r="F699" s="279"/>
    </row>
    <row r="700" ht="27.95" customHeight="1" spans="1:6">
      <c r="A700" s="461" t="s">
        <v>1311</v>
      </c>
      <c r="B700" s="320" t="s">
        <v>1312</v>
      </c>
      <c r="C700" s="467">
        <v>2500</v>
      </c>
      <c r="D700" s="375">
        <v>120</v>
      </c>
      <c r="E700" s="463">
        <f t="shared" si="3"/>
        <v>-0.95</v>
      </c>
      <c r="F700" s="279"/>
    </row>
    <row r="701" ht="27.95" customHeight="1" spans="1:6">
      <c r="A701" s="457" t="s">
        <v>1313</v>
      </c>
      <c r="B701" s="316" t="s">
        <v>1314</v>
      </c>
      <c r="C701" s="464">
        <f>C702+C703</f>
        <v>360</v>
      </c>
      <c r="D701" s="464">
        <f>D702+D703</f>
        <v>231</v>
      </c>
      <c r="E701" s="459">
        <f t="shared" si="3"/>
        <v>-0.36</v>
      </c>
      <c r="F701" s="279"/>
    </row>
    <row r="702" ht="27.95" customHeight="1" spans="1:6">
      <c r="A702" s="461" t="s">
        <v>1315</v>
      </c>
      <c r="B702" s="320" t="s">
        <v>1316</v>
      </c>
      <c r="C702" s="467">
        <v>360</v>
      </c>
      <c r="D702" s="375">
        <v>231</v>
      </c>
      <c r="E702" s="463">
        <f t="shared" si="3"/>
        <v>-0.36</v>
      </c>
      <c r="F702" s="279"/>
    </row>
    <row r="703" ht="27.95" customHeight="1" spans="1:6">
      <c r="A703" s="461" t="s">
        <v>1317</v>
      </c>
      <c r="B703" s="320" t="s">
        <v>1318</v>
      </c>
      <c r="C703" s="375"/>
      <c r="D703" s="322"/>
      <c r="E703" s="463"/>
      <c r="F703" s="279"/>
    </row>
    <row r="704" ht="27.95" customHeight="1" spans="1:6">
      <c r="A704" s="457" t="s">
        <v>1319</v>
      </c>
      <c r="B704" s="316" t="s">
        <v>1320</v>
      </c>
      <c r="C704" s="464">
        <f>C705+C706+C707</f>
        <v>300</v>
      </c>
      <c r="D704" s="464">
        <f>D705+D706+D707</f>
        <v>366</v>
      </c>
      <c r="E704" s="459">
        <f>D704/C704-1</f>
        <v>0.22</v>
      </c>
      <c r="F704" s="279"/>
    </row>
    <row r="705" ht="27.95" customHeight="1" spans="1:6">
      <c r="A705" s="461" t="s">
        <v>1321</v>
      </c>
      <c r="B705" s="320" t="s">
        <v>1322</v>
      </c>
      <c r="C705" s="375"/>
      <c r="D705" s="322"/>
      <c r="E705" s="463"/>
      <c r="F705" s="279"/>
    </row>
    <row r="706" ht="27.95" customHeight="1" spans="1:6">
      <c r="A706" s="461" t="s">
        <v>1323</v>
      </c>
      <c r="B706" s="320" t="s">
        <v>1324</v>
      </c>
      <c r="C706" s="375"/>
      <c r="D706" s="322"/>
      <c r="E706" s="463"/>
      <c r="F706" s="279"/>
    </row>
    <row r="707" ht="27.95" customHeight="1" spans="1:6">
      <c r="A707" s="461" t="s">
        <v>1325</v>
      </c>
      <c r="B707" s="320" t="s">
        <v>1326</v>
      </c>
      <c r="C707" s="467">
        <v>300</v>
      </c>
      <c r="D707" s="375">
        <v>366</v>
      </c>
      <c r="E707" s="463">
        <f>D707/C707-1</f>
        <v>0.22</v>
      </c>
      <c r="F707" s="279"/>
    </row>
    <row r="708" ht="27.95" customHeight="1" spans="1:6">
      <c r="A708" s="457" t="s">
        <v>1327</v>
      </c>
      <c r="B708" s="316" t="s">
        <v>1328</v>
      </c>
      <c r="C708" s="464">
        <f>SUM(C709:C712)</f>
        <v>4820</v>
      </c>
      <c r="D708" s="464">
        <f>SUM(D709:D712)</f>
        <v>4482</v>
      </c>
      <c r="E708" s="459">
        <f>D708/C708-1</f>
        <v>-0.07</v>
      </c>
      <c r="F708" s="279"/>
    </row>
    <row r="709" ht="27.95" customHeight="1" spans="1:6">
      <c r="A709" s="461" t="s">
        <v>1329</v>
      </c>
      <c r="B709" s="320" t="s">
        <v>1330</v>
      </c>
      <c r="C709" s="467">
        <v>1300</v>
      </c>
      <c r="D709" s="375">
        <v>1151</v>
      </c>
      <c r="E709" s="463">
        <f>D709/C709-1</f>
        <v>-0.11</v>
      </c>
      <c r="F709" s="279"/>
    </row>
    <row r="710" ht="27.95" customHeight="1" spans="1:6">
      <c r="A710" s="461" t="s">
        <v>1331</v>
      </c>
      <c r="B710" s="320" t="s">
        <v>1332</v>
      </c>
      <c r="C710" s="467">
        <v>3300</v>
      </c>
      <c r="D710" s="375">
        <v>3154</v>
      </c>
      <c r="E710" s="463">
        <f>D710/C710-1</f>
        <v>-0.04</v>
      </c>
      <c r="F710" s="279"/>
    </row>
    <row r="711" ht="27.95" customHeight="1" spans="1:6">
      <c r="A711" s="461" t="s">
        <v>1333</v>
      </c>
      <c r="B711" s="320" t="s">
        <v>1334</v>
      </c>
      <c r="C711" s="375"/>
      <c r="D711" s="375"/>
      <c r="E711" s="463"/>
      <c r="F711" s="279"/>
    </row>
    <row r="712" ht="27.95" customHeight="1" spans="1:6">
      <c r="A712" s="461" t="s">
        <v>1335</v>
      </c>
      <c r="B712" s="320" t="s">
        <v>1336</v>
      </c>
      <c r="C712" s="467">
        <v>220</v>
      </c>
      <c r="D712" s="375">
        <v>177</v>
      </c>
      <c r="E712" s="463">
        <f>D712/C712-1</f>
        <v>-0.2</v>
      </c>
      <c r="F712" s="279"/>
    </row>
    <row r="713" ht="27.95" customHeight="1" spans="1:6">
      <c r="A713" s="457" t="s">
        <v>1337</v>
      </c>
      <c r="B713" s="316" t="s">
        <v>1338</v>
      </c>
      <c r="C713" s="464">
        <f>SUM(C714:C716)</f>
        <v>2300</v>
      </c>
      <c r="D713" s="464">
        <f>SUM(D714:D716)</f>
        <v>123</v>
      </c>
      <c r="E713" s="459">
        <f>D713/C713-1</f>
        <v>-0.95</v>
      </c>
      <c r="F713" s="279"/>
    </row>
    <row r="714" ht="27.95" customHeight="1" spans="1:6">
      <c r="A714" s="461" t="s">
        <v>1339</v>
      </c>
      <c r="B714" s="320" t="s">
        <v>1340</v>
      </c>
      <c r="C714" s="375"/>
      <c r="D714" s="375">
        <v>2</v>
      </c>
      <c r="E714" s="463"/>
      <c r="F714" s="279"/>
    </row>
    <row r="715" ht="27.95" customHeight="1" spans="1:6">
      <c r="A715" s="461" t="s">
        <v>1341</v>
      </c>
      <c r="B715" s="320" t="s">
        <v>1342</v>
      </c>
      <c r="C715" s="467">
        <v>2300</v>
      </c>
      <c r="D715" s="375">
        <v>121</v>
      </c>
      <c r="E715" s="463">
        <f>D715/C715-1</f>
        <v>-0.95</v>
      </c>
      <c r="F715" s="279"/>
    </row>
    <row r="716" ht="27.95" customHeight="1" spans="1:6">
      <c r="A716" s="461" t="s">
        <v>1343</v>
      </c>
      <c r="B716" s="320" t="s">
        <v>1344</v>
      </c>
      <c r="C716" s="375"/>
      <c r="D716" s="375"/>
      <c r="E716" s="463"/>
      <c r="F716" s="279"/>
    </row>
    <row r="717" ht="27.95" customHeight="1" spans="1:6">
      <c r="A717" s="457" t="s">
        <v>1345</v>
      </c>
      <c r="B717" s="316" t="s">
        <v>1346</v>
      </c>
      <c r="C717" s="464">
        <f>SUM(C718:C720)</f>
        <v>1716</v>
      </c>
      <c r="D717" s="464">
        <f>SUM(D718:D720)</f>
        <v>1746</v>
      </c>
      <c r="E717" s="459">
        <f>D717/C717-1</f>
        <v>0.02</v>
      </c>
      <c r="F717" s="279"/>
    </row>
    <row r="718" ht="27.95" customHeight="1" spans="1:6">
      <c r="A718" s="461" t="s">
        <v>1347</v>
      </c>
      <c r="B718" s="320" t="s">
        <v>1348</v>
      </c>
      <c r="C718" s="467">
        <v>1640</v>
      </c>
      <c r="D718" s="375">
        <v>1738</v>
      </c>
      <c r="E718" s="463">
        <f>D718/C718-1</f>
        <v>0.06</v>
      </c>
      <c r="F718" s="279"/>
    </row>
    <row r="719" ht="27.95" customHeight="1" spans="1:6">
      <c r="A719" s="461" t="s">
        <v>1349</v>
      </c>
      <c r="B719" s="320" t="s">
        <v>1350</v>
      </c>
      <c r="C719" s="467">
        <v>76</v>
      </c>
      <c r="D719" s="375">
        <v>8</v>
      </c>
      <c r="E719" s="463">
        <f>D719/C719-1</f>
        <v>-0.89</v>
      </c>
      <c r="F719" s="279"/>
    </row>
    <row r="720" ht="27.95" customHeight="1" spans="1:6">
      <c r="A720" s="461" t="s">
        <v>1351</v>
      </c>
      <c r="B720" s="320" t="s">
        <v>1352</v>
      </c>
      <c r="C720" s="375"/>
      <c r="D720" s="322"/>
      <c r="E720" s="463"/>
      <c r="F720" s="279"/>
    </row>
    <row r="721" ht="27.95" customHeight="1" spans="1:6">
      <c r="A721" s="457" t="s">
        <v>1353</v>
      </c>
      <c r="B721" s="316" t="s">
        <v>1354</v>
      </c>
      <c r="C721" s="464">
        <f>SUM(C722:C723)</f>
        <v>0</v>
      </c>
      <c r="D721" s="464">
        <f>SUM(D722:D723)</f>
        <v>21</v>
      </c>
      <c r="E721" s="459"/>
      <c r="F721" s="279"/>
    </row>
    <row r="722" ht="27.95" customHeight="1" spans="1:6">
      <c r="A722" s="461" t="s">
        <v>1355</v>
      </c>
      <c r="B722" s="320" t="s">
        <v>1356</v>
      </c>
      <c r="C722" s="375"/>
      <c r="D722" s="375">
        <v>2</v>
      </c>
      <c r="E722" s="459"/>
      <c r="F722" s="279"/>
    </row>
    <row r="723" ht="27.95" customHeight="1" spans="1:6">
      <c r="A723" s="461" t="s">
        <v>1357</v>
      </c>
      <c r="B723" s="320" t="s">
        <v>1358</v>
      </c>
      <c r="C723" s="375"/>
      <c r="D723" s="375">
        <v>19</v>
      </c>
      <c r="E723" s="459"/>
      <c r="F723" s="279"/>
    </row>
    <row r="724" ht="27.95" customHeight="1" spans="1:6">
      <c r="A724" s="457" t="s">
        <v>1359</v>
      </c>
      <c r="B724" s="316" t="s">
        <v>1360</v>
      </c>
      <c r="C724" s="464">
        <f>SUM(C725:C732)</f>
        <v>260</v>
      </c>
      <c r="D724" s="464">
        <f>SUM(D725:D732)</f>
        <v>211</v>
      </c>
      <c r="E724" s="459">
        <f>D724/C724-1</f>
        <v>-0.19</v>
      </c>
      <c r="F724" s="279"/>
    </row>
    <row r="725" ht="27.95" customHeight="1" spans="1:6">
      <c r="A725" s="461" t="s">
        <v>1361</v>
      </c>
      <c r="B725" s="320" t="s">
        <v>139</v>
      </c>
      <c r="C725" s="467">
        <v>210</v>
      </c>
      <c r="D725" s="375">
        <v>141</v>
      </c>
      <c r="E725" s="463">
        <f>D725/C725-1</f>
        <v>-0.33</v>
      </c>
      <c r="F725" s="279"/>
    </row>
    <row r="726" ht="27.95" customHeight="1" spans="1:6">
      <c r="A726" s="461" t="s">
        <v>1362</v>
      </c>
      <c r="B726" s="320" t="s">
        <v>141</v>
      </c>
      <c r="C726" s="375"/>
      <c r="D726" s="375"/>
      <c r="E726" s="463"/>
      <c r="F726" s="279"/>
    </row>
    <row r="727" ht="27.95" customHeight="1" spans="1:6">
      <c r="A727" s="461" t="s">
        <v>1363</v>
      </c>
      <c r="B727" s="320" t="s">
        <v>143</v>
      </c>
      <c r="C727" s="375"/>
      <c r="D727" s="375"/>
      <c r="E727" s="463"/>
      <c r="F727" s="279"/>
    </row>
    <row r="728" ht="27.95" customHeight="1" spans="1:6">
      <c r="A728" s="461" t="s">
        <v>1364</v>
      </c>
      <c r="B728" s="320" t="s">
        <v>240</v>
      </c>
      <c r="C728" s="375"/>
      <c r="D728" s="375"/>
      <c r="E728" s="463"/>
      <c r="F728" s="279"/>
    </row>
    <row r="729" ht="27.95" customHeight="1" spans="1:6">
      <c r="A729" s="461" t="s">
        <v>1365</v>
      </c>
      <c r="B729" s="320" t="s">
        <v>1366</v>
      </c>
      <c r="C729" s="375"/>
      <c r="D729" s="375"/>
      <c r="E729" s="463"/>
      <c r="F729" s="279"/>
    </row>
    <row r="730" ht="27.95" customHeight="1" spans="1:6">
      <c r="A730" s="461" t="s">
        <v>1367</v>
      </c>
      <c r="B730" s="320" t="s">
        <v>1368</v>
      </c>
      <c r="C730" s="375"/>
      <c r="D730" s="375">
        <v>2</v>
      </c>
      <c r="E730" s="463"/>
      <c r="F730" s="279"/>
    </row>
    <row r="731" ht="27.95" customHeight="1" spans="1:6">
      <c r="A731" s="461" t="s">
        <v>1369</v>
      </c>
      <c r="B731" s="320" t="s">
        <v>157</v>
      </c>
      <c r="C731" s="467">
        <v>50</v>
      </c>
      <c r="D731" s="375">
        <v>37</v>
      </c>
      <c r="E731" s="463">
        <f>D731/C731-1</f>
        <v>-0.26</v>
      </c>
      <c r="F731" s="279"/>
    </row>
    <row r="732" ht="27.95" customHeight="1" spans="1:6">
      <c r="A732" s="461" t="s">
        <v>1370</v>
      </c>
      <c r="B732" s="320" t="s">
        <v>1371</v>
      </c>
      <c r="C732" s="467"/>
      <c r="D732" s="375">
        <v>31</v>
      </c>
      <c r="E732" s="463"/>
      <c r="F732" s="279"/>
    </row>
    <row r="733" ht="27.95" customHeight="1" spans="1:6">
      <c r="A733" s="457" t="s">
        <v>1372</v>
      </c>
      <c r="B733" s="316" t="s">
        <v>1373</v>
      </c>
      <c r="C733" s="375"/>
      <c r="D733" s="324"/>
      <c r="E733" s="459"/>
      <c r="F733" s="279"/>
    </row>
    <row r="734" ht="27.95" customHeight="1" spans="1:6">
      <c r="A734" s="461" t="s">
        <v>1374</v>
      </c>
      <c r="B734" s="320" t="s">
        <v>1375</v>
      </c>
      <c r="C734" s="375"/>
      <c r="D734" s="324"/>
      <c r="E734" s="459"/>
      <c r="F734" s="279"/>
    </row>
    <row r="735" ht="27.95" customHeight="1" spans="1:6">
      <c r="A735" s="457" t="s">
        <v>1376</v>
      </c>
      <c r="B735" s="316" t="s">
        <v>1377</v>
      </c>
      <c r="C735" s="464">
        <f>SUM(C736)</f>
        <v>300</v>
      </c>
      <c r="D735" s="464">
        <f>SUM(D736)</f>
        <v>54</v>
      </c>
      <c r="E735" s="459">
        <f>D735/C735-1</f>
        <v>-0.82</v>
      </c>
      <c r="F735" s="279"/>
    </row>
    <row r="736" ht="27.95" customHeight="1" spans="1:6">
      <c r="A736" s="472">
        <v>2109999</v>
      </c>
      <c r="B736" s="320" t="s">
        <v>1378</v>
      </c>
      <c r="C736" s="467">
        <v>300</v>
      </c>
      <c r="D736" s="375">
        <v>54</v>
      </c>
      <c r="E736" s="463">
        <f>D736/C736-1</f>
        <v>-0.82</v>
      </c>
      <c r="F736" s="279"/>
    </row>
    <row r="737" ht="27.95" customHeight="1" spans="1:6">
      <c r="A737" s="457" t="s">
        <v>87</v>
      </c>
      <c r="B737" s="316" t="s">
        <v>88</v>
      </c>
      <c r="C737" s="464">
        <f>C738+C748+C752+C761+C768+C775+C781+C784+C787+C789+C791+C797+C816</f>
        <v>4376</v>
      </c>
      <c r="D737" s="464">
        <f>D738+D748+D752+D761+D768+D775+D781+D784+D787+D789+D791+D797+D816</f>
        <v>964</v>
      </c>
      <c r="E737" s="459">
        <f>D737/C737-1</f>
        <v>-0.78</v>
      </c>
      <c r="F737" s="279"/>
    </row>
    <row r="738" ht="27.95" customHeight="1" spans="1:6">
      <c r="A738" s="457" t="s">
        <v>1379</v>
      </c>
      <c r="B738" s="316" t="s">
        <v>1380</v>
      </c>
      <c r="C738" s="464">
        <f>SUM(C739:C747)</f>
        <v>51</v>
      </c>
      <c r="D738" s="464">
        <f>SUM(D739:D747)</f>
        <v>30</v>
      </c>
      <c r="E738" s="459">
        <f>D738/C738-1</f>
        <v>-0.41</v>
      </c>
      <c r="F738" s="279"/>
    </row>
    <row r="739" ht="27.95" customHeight="1" spans="1:6">
      <c r="A739" s="461" t="s">
        <v>1381</v>
      </c>
      <c r="B739" s="320" t="s">
        <v>139</v>
      </c>
      <c r="C739" s="467">
        <v>1</v>
      </c>
      <c r="D739" s="322"/>
      <c r="E739" s="463">
        <f>D739/C739-1</f>
        <v>-1</v>
      </c>
      <c r="F739" s="279"/>
    </row>
    <row r="740" ht="27.95" customHeight="1" spans="1:6">
      <c r="A740" s="461" t="s">
        <v>1382</v>
      </c>
      <c r="B740" s="320" t="s">
        <v>141</v>
      </c>
      <c r="C740" s="375"/>
      <c r="D740" s="322"/>
      <c r="E740" s="463"/>
      <c r="F740" s="279"/>
    </row>
    <row r="741" ht="27.95" customHeight="1" spans="1:6">
      <c r="A741" s="461" t="s">
        <v>1383</v>
      </c>
      <c r="B741" s="320" t="s">
        <v>143</v>
      </c>
      <c r="C741" s="375"/>
      <c r="D741" s="322"/>
      <c r="E741" s="463"/>
      <c r="F741" s="279"/>
    </row>
    <row r="742" ht="27.95" customHeight="1" spans="1:6">
      <c r="A742" s="461" t="s">
        <v>1384</v>
      </c>
      <c r="B742" s="320" t="s">
        <v>1385</v>
      </c>
      <c r="C742" s="375"/>
      <c r="D742" s="322"/>
      <c r="E742" s="463"/>
      <c r="F742" s="279"/>
    </row>
    <row r="743" ht="27.95" customHeight="1" spans="1:6">
      <c r="A743" s="461" t="s">
        <v>1386</v>
      </c>
      <c r="B743" s="320" t="s">
        <v>1387</v>
      </c>
      <c r="C743" s="375"/>
      <c r="D743" s="322"/>
      <c r="E743" s="463"/>
      <c r="F743" s="279"/>
    </row>
    <row r="744" ht="27.95" customHeight="1" spans="1:6">
      <c r="A744" s="461" t="s">
        <v>1388</v>
      </c>
      <c r="B744" s="320" t="s">
        <v>1389</v>
      </c>
      <c r="C744" s="375"/>
      <c r="D744" s="322"/>
      <c r="E744" s="463"/>
      <c r="F744" s="279"/>
    </row>
    <row r="745" ht="27.95" customHeight="1" spans="1:6">
      <c r="A745" s="461" t="s">
        <v>1390</v>
      </c>
      <c r="B745" s="320" t="s">
        <v>1391</v>
      </c>
      <c r="C745" s="375"/>
      <c r="D745" s="322"/>
      <c r="E745" s="463"/>
      <c r="F745" s="279"/>
    </row>
    <row r="746" ht="27.95" customHeight="1" spans="1:6">
      <c r="A746" s="461" t="s">
        <v>1392</v>
      </c>
      <c r="B746" s="320" t="s">
        <v>1393</v>
      </c>
      <c r="C746" s="375"/>
      <c r="D746" s="322"/>
      <c r="E746" s="463"/>
      <c r="F746" s="279"/>
    </row>
    <row r="747" ht="27.95" customHeight="1" spans="1:6">
      <c r="A747" s="461" t="s">
        <v>1394</v>
      </c>
      <c r="B747" s="320" t="s">
        <v>1395</v>
      </c>
      <c r="C747" s="467">
        <v>50</v>
      </c>
      <c r="D747" s="375">
        <v>30</v>
      </c>
      <c r="E747" s="463">
        <f>D747/C747-1</f>
        <v>-0.4</v>
      </c>
      <c r="F747" s="279"/>
    </row>
    <row r="748" ht="27.95" customHeight="1" spans="1:6">
      <c r="A748" s="457" t="s">
        <v>1396</v>
      </c>
      <c r="B748" s="316" t="s">
        <v>1397</v>
      </c>
      <c r="C748" s="375"/>
      <c r="D748" s="324"/>
      <c r="E748" s="459"/>
      <c r="F748" s="279"/>
    </row>
    <row r="749" ht="27.95" customHeight="1" spans="1:6">
      <c r="A749" s="461" t="s">
        <v>1398</v>
      </c>
      <c r="B749" s="320" t="s">
        <v>1399</v>
      </c>
      <c r="C749" s="375"/>
      <c r="D749" s="324"/>
      <c r="E749" s="459"/>
      <c r="F749" s="279"/>
    </row>
    <row r="750" ht="27.95" customHeight="1" spans="1:6">
      <c r="A750" s="461" t="s">
        <v>1400</v>
      </c>
      <c r="B750" s="320" t="s">
        <v>1401</v>
      </c>
      <c r="C750" s="375"/>
      <c r="D750" s="324"/>
      <c r="E750" s="459"/>
      <c r="F750" s="279"/>
    </row>
    <row r="751" ht="27.95" customHeight="1" spans="1:6">
      <c r="A751" s="461" t="s">
        <v>1402</v>
      </c>
      <c r="B751" s="320" t="s">
        <v>1403</v>
      </c>
      <c r="C751" s="375"/>
      <c r="D751" s="324"/>
      <c r="E751" s="459"/>
      <c r="F751" s="279"/>
    </row>
    <row r="752" ht="27.95" customHeight="1" spans="1:6">
      <c r="A752" s="457" t="s">
        <v>1404</v>
      </c>
      <c r="B752" s="316" t="s">
        <v>1405</v>
      </c>
      <c r="C752" s="464">
        <f>SUM(C753:C760)</f>
        <v>15</v>
      </c>
      <c r="D752" s="464">
        <f>SUM(D753:D760)</f>
        <v>5</v>
      </c>
      <c r="E752" s="459">
        <f>D752/C752-1</f>
        <v>-0.67</v>
      </c>
      <c r="F752" s="279"/>
    </row>
    <row r="753" ht="27.95" customHeight="1" spans="1:6">
      <c r="A753" s="461" t="s">
        <v>1406</v>
      </c>
      <c r="B753" s="320" t="s">
        <v>1407</v>
      </c>
      <c r="C753" s="375"/>
      <c r="D753" s="322"/>
      <c r="E753" s="463"/>
      <c r="F753" s="279"/>
    </row>
    <row r="754" ht="27.95" customHeight="1" spans="1:6">
      <c r="A754" s="461" t="s">
        <v>1408</v>
      </c>
      <c r="B754" s="320" t="s">
        <v>1409</v>
      </c>
      <c r="C754" s="467">
        <v>7</v>
      </c>
      <c r="D754" s="322"/>
      <c r="E754" s="463">
        <f>D754/C754-1</f>
        <v>-1</v>
      </c>
      <c r="F754" s="279"/>
    </row>
    <row r="755" ht="27.95" customHeight="1" spans="1:6">
      <c r="A755" s="461" t="s">
        <v>1410</v>
      </c>
      <c r="B755" s="320" t="s">
        <v>1411</v>
      </c>
      <c r="C755" s="375"/>
      <c r="D755" s="322"/>
      <c r="E755" s="463"/>
      <c r="F755" s="279"/>
    </row>
    <row r="756" ht="27.95" customHeight="1" spans="1:6">
      <c r="A756" s="461" t="s">
        <v>1412</v>
      </c>
      <c r="B756" s="320" t="s">
        <v>1413</v>
      </c>
      <c r="C756" s="375"/>
      <c r="D756" s="322"/>
      <c r="E756" s="463"/>
      <c r="F756" s="279"/>
    </row>
    <row r="757" ht="27.95" customHeight="1" spans="1:6">
      <c r="A757" s="461" t="s">
        <v>1414</v>
      </c>
      <c r="B757" s="320" t="s">
        <v>1415</v>
      </c>
      <c r="C757" s="375"/>
      <c r="D757" s="322"/>
      <c r="E757" s="463"/>
      <c r="F757" s="279"/>
    </row>
    <row r="758" ht="27.95" customHeight="1" spans="1:6">
      <c r="A758" s="461" t="s">
        <v>1416</v>
      </c>
      <c r="B758" s="320" t="s">
        <v>1417</v>
      </c>
      <c r="C758" s="375"/>
      <c r="D758" s="322"/>
      <c r="E758" s="463"/>
      <c r="F758" s="279"/>
    </row>
    <row r="759" ht="27.95" customHeight="1" spans="1:6">
      <c r="A759" s="320" t="s">
        <v>1418</v>
      </c>
      <c r="B759" s="320" t="s">
        <v>1419</v>
      </c>
      <c r="C759" s="375"/>
      <c r="D759" s="322"/>
      <c r="E759" s="463"/>
      <c r="F759" s="279"/>
    </row>
    <row r="760" ht="27.95" customHeight="1" spans="1:6">
      <c r="A760" s="461" t="s">
        <v>1420</v>
      </c>
      <c r="B760" s="320" t="s">
        <v>1421</v>
      </c>
      <c r="C760" s="467">
        <v>8</v>
      </c>
      <c r="D760" s="322">
        <v>5</v>
      </c>
      <c r="E760" s="463">
        <f>D760/C760-1</f>
        <v>-0.38</v>
      </c>
      <c r="F760" s="279"/>
    </row>
    <row r="761" ht="27.95" customHeight="1" spans="1:6">
      <c r="A761" s="457" t="s">
        <v>1422</v>
      </c>
      <c r="B761" s="316" t="s">
        <v>1423</v>
      </c>
      <c r="C761" s="464">
        <f>SUM(C762:C767)</f>
        <v>320</v>
      </c>
      <c r="D761" s="464">
        <f>SUM(D762:D767)</f>
        <v>213</v>
      </c>
      <c r="E761" s="459">
        <f>D761/C761-1</f>
        <v>-0.33</v>
      </c>
      <c r="F761" s="279"/>
    </row>
    <row r="762" ht="27.95" customHeight="1" spans="1:6">
      <c r="A762" s="461" t="s">
        <v>1424</v>
      </c>
      <c r="B762" s="320" t="s">
        <v>1425</v>
      </c>
      <c r="C762" s="375"/>
      <c r="D762" s="375">
        <v>5</v>
      </c>
      <c r="E762" s="463"/>
      <c r="F762" s="279"/>
    </row>
    <row r="763" ht="27.95" customHeight="1" spans="1:6">
      <c r="A763" s="461" t="s">
        <v>1426</v>
      </c>
      <c r="B763" s="320" t="s">
        <v>1427</v>
      </c>
      <c r="C763" s="467">
        <v>320</v>
      </c>
      <c r="D763" s="375">
        <v>1</v>
      </c>
      <c r="E763" s="463">
        <f>D763/C763-1</f>
        <v>-1</v>
      </c>
      <c r="F763" s="279"/>
    </row>
    <row r="764" ht="27.95" customHeight="1" spans="1:6">
      <c r="A764" s="461" t="s">
        <v>1428</v>
      </c>
      <c r="B764" s="320" t="s">
        <v>1429</v>
      </c>
      <c r="C764" s="375"/>
      <c r="D764" s="375"/>
      <c r="E764" s="463"/>
      <c r="F764" s="279"/>
    </row>
    <row r="765" ht="27.95" customHeight="1" spans="1:6">
      <c r="A765" s="461" t="s">
        <v>1430</v>
      </c>
      <c r="B765" s="473" t="s">
        <v>1431</v>
      </c>
      <c r="C765" s="375"/>
      <c r="D765" s="375"/>
      <c r="E765" s="463"/>
      <c r="F765" s="279"/>
    </row>
    <row r="766" ht="27.95" customHeight="1" spans="1:6">
      <c r="A766" s="461" t="s">
        <v>1432</v>
      </c>
      <c r="B766" s="473" t="s">
        <v>1433</v>
      </c>
      <c r="C766" s="375"/>
      <c r="D766" s="375"/>
      <c r="E766" s="463"/>
      <c r="F766" s="279"/>
    </row>
    <row r="767" ht="27.95" customHeight="1" spans="1:6">
      <c r="A767" s="461" t="s">
        <v>1434</v>
      </c>
      <c r="B767" s="320" t="s">
        <v>1435</v>
      </c>
      <c r="C767" s="375"/>
      <c r="D767" s="375">
        <v>207</v>
      </c>
      <c r="E767" s="463"/>
      <c r="F767" s="279"/>
    </row>
    <row r="768" ht="27.95" customHeight="1" spans="1:6">
      <c r="A768" s="457" t="s">
        <v>1436</v>
      </c>
      <c r="B768" s="316" t="s">
        <v>1437</v>
      </c>
      <c r="C768" s="464">
        <f>SUM(C769:C773)</f>
        <v>589</v>
      </c>
      <c r="D768" s="324"/>
      <c r="E768" s="459">
        <f>D768/C768-1</f>
        <v>-1</v>
      </c>
      <c r="F768" s="279"/>
    </row>
    <row r="769" ht="27.95" customHeight="1" spans="1:6">
      <c r="A769" s="461" t="s">
        <v>1438</v>
      </c>
      <c r="B769" s="320" t="s">
        <v>1439</v>
      </c>
      <c r="C769" s="467">
        <v>589</v>
      </c>
      <c r="D769" s="322"/>
      <c r="E769" s="463">
        <f>D769/C769-1</f>
        <v>-1</v>
      </c>
      <c r="F769" s="279"/>
    </row>
    <row r="770" ht="27.95" customHeight="1" spans="1:6">
      <c r="A770" s="461" t="s">
        <v>1440</v>
      </c>
      <c r="B770" s="320" t="s">
        <v>1441</v>
      </c>
      <c r="C770" s="375"/>
      <c r="D770" s="322"/>
      <c r="E770" s="463"/>
      <c r="F770" s="279"/>
    </row>
    <row r="771" ht="27.95" customHeight="1" spans="1:6">
      <c r="A771" s="461" t="s">
        <v>1442</v>
      </c>
      <c r="B771" s="320" t="s">
        <v>1443</v>
      </c>
      <c r="C771" s="375"/>
      <c r="D771" s="322"/>
      <c r="E771" s="463"/>
      <c r="F771" s="279"/>
    </row>
    <row r="772" ht="27.95" customHeight="1" spans="1:6">
      <c r="A772" s="461" t="s">
        <v>1444</v>
      </c>
      <c r="B772" s="320" t="s">
        <v>1445</v>
      </c>
      <c r="C772" s="375"/>
      <c r="D772" s="322"/>
      <c r="E772" s="463"/>
      <c r="F772" s="279"/>
    </row>
    <row r="773" ht="27.95" customHeight="1" spans="1:6">
      <c r="A773" s="461" t="s">
        <v>1446</v>
      </c>
      <c r="B773" s="320" t="s">
        <v>1447</v>
      </c>
      <c r="C773" s="375"/>
      <c r="D773" s="322"/>
      <c r="E773" s="463"/>
      <c r="F773" s="279"/>
    </row>
    <row r="774" ht="27.95" customHeight="1" spans="1:6">
      <c r="A774" s="461" t="s">
        <v>1448</v>
      </c>
      <c r="B774" s="320" t="s">
        <v>1449</v>
      </c>
      <c r="C774" s="375"/>
      <c r="D774" s="322"/>
      <c r="E774" s="463"/>
      <c r="F774" s="279"/>
    </row>
    <row r="775" ht="27.95" customHeight="1" spans="1:6">
      <c r="A775" s="457" t="s">
        <v>1450</v>
      </c>
      <c r="B775" s="316" t="s">
        <v>1451</v>
      </c>
      <c r="C775" s="464">
        <f>SUM(C776:C780)</f>
        <v>2721</v>
      </c>
      <c r="D775" s="464">
        <f>SUM(D776:D780)</f>
        <v>1</v>
      </c>
      <c r="E775" s="459">
        <f>D775/C775-1</f>
        <v>-1</v>
      </c>
      <c r="F775" s="279"/>
    </row>
    <row r="776" ht="27.95" customHeight="1" spans="1:6">
      <c r="A776" s="461" t="s">
        <v>1452</v>
      </c>
      <c r="B776" s="320" t="s">
        <v>1453</v>
      </c>
      <c r="C776" s="467">
        <v>2100</v>
      </c>
      <c r="D776" s="322"/>
      <c r="E776" s="463">
        <f>D776/C776-1</f>
        <v>-1</v>
      </c>
      <c r="F776" s="279"/>
    </row>
    <row r="777" ht="27.95" customHeight="1" spans="1:6">
      <c r="A777" s="461" t="s">
        <v>1454</v>
      </c>
      <c r="B777" s="320" t="s">
        <v>1455</v>
      </c>
      <c r="C777" s="375"/>
      <c r="D777" s="322"/>
      <c r="E777" s="463"/>
      <c r="F777" s="279"/>
    </row>
    <row r="778" ht="27.95" customHeight="1" spans="1:6">
      <c r="A778" s="461" t="s">
        <v>1456</v>
      </c>
      <c r="B778" s="320" t="s">
        <v>1457</v>
      </c>
      <c r="C778" s="375"/>
      <c r="D778" s="322"/>
      <c r="E778" s="463"/>
      <c r="F778" s="279"/>
    </row>
    <row r="779" ht="27.95" customHeight="1" spans="1:6">
      <c r="A779" s="461" t="s">
        <v>1458</v>
      </c>
      <c r="B779" s="320" t="s">
        <v>1459</v>
      </c>
      <c r="C779" s="467">
        <v>620</v>
      </c>
      <c r="D779" s="322"/>
      <c r="E779" s="463">
        <f>D779/C779-1</f>
        <v>-1</v>
      </c>
      <c r="F779" s="279"/>
    </row>
    <row r="780" ht="27.95" customHeight="1" spans="1:6">
      <c r="A780" s="461" t="s">
        <v>1460</v>
      </c>
      <c r="B780" s="320" t="s">
        <v>1461</v>
      </c>
      <c r="C780" s="467">
        <v>1</v>
      </c>
      <c r="D780" s="322">
        <v>1</v>
      </c>
      <c r="E780" s="463"/>
      <c r="F780" s="279"/>
    </row>
    <row r="781" ht="27.95" customHeight="1" spans="1:6">
      <c r="A781" s="457" t="s">
        <v>1462</v>
      </c>
      <c r="B781" s="316" t="s">
        <v>1463</v>
      </c>
      <c r="C781" s="375"/>
      <c r="D781" s="324"/>
      <c r="E781" s="459"/>
      <c r="F781" s="279"/>
    </row>
    <row r="782" ht="27.95" customHeight="1" spans="1:6">
      <c r="A782" s="461" t="s">
        <v>1464</v>
      </c>
      <c r="B782" s="320" t="s">
        <v>1465</v>
      </c>
      <c r="C782" s="375"/>
      <c r="D782" s="324"/>
      <c r="E782" s="459"/>
      <c r="F782" s="279"/>
    </row>
    <row r="783" ht="27.95" customHeight="1" spans="1:6">
      <c r="A783" s="461" t="s">
        <v>1466</v>
      </c>
      <c r="B783" s="320" t="s">
        <v>1467</v>
      </c>
      <c r="C783" s="375"/>
      <c r="D783" s="324"/>
      <c r="E783" s="459"/>
      <c r="F783" s="279"/>
    </row>
    <row r="784" ht="27.95" customHeight="1" spans="1:6">
      <c r="A784" s="457" t="s">
        <v>1468</v>
      </c>
      <c r="B784" s="316" t="s">
        <v>1469</v>
      </c>
      <c r="C784" s="375"/>
      <c r="D784" s="324"/>
      <c r="E784" s="459"/>
      <c r="F784" s="279"/>
    </row>
    <row r="785" ht="27.95" customHeight="1" spans="1:6">
      <c r="A785" s="461" t="s">
        <v>1470</v>
      </c>
      <c r="B785" s="320" t="s">
        <v>1471</v>
      </c>
      <c r="C785" s="375"/>
      <c r="D785" s="324"/>
      <c r="E785" s="459"/>
      <c r="F785" s="279"/>
    </row>
    <row r="786" ht="27.95" customHeight="1" spans="1:6">
      <c r="A786" s="461" t="s">
        <v>1472</v>
      </c>
      <c r="B786" s="320" t="s">
        <v>1473</v>
      </c>
      <c r="C786" s="375"/>
      <c r="D786" s="324"/>
      <c r="E786" s="459"/>
      <c r="F786" s="279"/>
    </row>
    <row r="787" ht="27.95" customHeight="1" spans="1:6">
      <c r="A787" s="457" t="s">
        <v>1474</v>
      </c>
      <c r="B787" s="316" t="s">
        <v>1475</v>
      </c>
      <c r="C787" s="375"/>
      <c r="D787" s="324"/>
      <c r="E787" s="459"/>
      <c r="F787" s="279"/>
    </row>
    <row r="788" ht="27.95" customHeight="1" spans="1:6">
      <c r="A788" s="472">
        <v>2110901</v>
      </c>
      <c r="B788" s="479" t="s">
        <v>1476</v>
      </c>
      <c r="C788" s="375"/>
      <c r="D788" s="324"/>
      <c r="E788" s="459"/>
      <c r="F788" s="279"/>
    </row>
    <row r="789" ht="27.95" customHeight="1" spans="1:6">
      <c r="A789" s="457" t="s">
        <v>1477</v>
      </c>
      <c r="B789" s="316" t="s">
        <v>1478</v>
      </c>
      <c r="C789" s="375">
        <f>C790</f>
        <v>0</v>
      </c>
      <c r="D789" s="324"/>
      <c r="E789" s="459"/>
      <c r="F789" s="279"/>
    </row>
    <row r="790" ht="27.95" customHeight="1" spans="1:6">
      <c r="A790" s="472">
        <v>2111001</v>
      </c>
      <c r="B790" s="479" t="s">
        <v>1479</v>
      </c>
      <c r="C790" s="375"/>
      <c r="D790" s="324"/>
      <c r="E790" s="459"/>
      <c r="F790" s="279"/>
    </row>
    <row r="791" ht="27.95" customHeight="1" spans="1:6">
      <c r="A791" s="457" t="s">
        <v>1480</v>
      </c>
      <c r="B791" s="316" t="s">
        <v>1481</v>
      </c>
      <c r="C791" s="464">
        <f>SUM(C792:C796)</f>
        <v>280</v>
      </c>
      <c r="D791" s="464">
        <f>SUM(D792:D796)</f>
        <v>693</v>
      </c>
      <c r="E791" s="459">
        <f>D791/C791-1</f>
        <v>1.48</v>
      </c>
      <c r="F791" s="279"/>
    </row>
    <row r="792" ht="27.95" customHeight="1" spans="1:6">
      <c r="A792" s="461" t="s">
        <v>1482</v>
      </c>
      <c r="B792" s="320" t="s">
        <v>1483</v>
      </c>
      <c r="C792" s="467">
        <v>60</v>
      </c>
      <c r="D792" s="375">
        <v>60</v>
      </c>
      <c r="E792" s="463"/>
      <c r="F792" s="279"/>
    </row>
    <row r="793" ht="27.95" customHeight="1" spans="1:6">
      <c r="A793" s="461" t="s">
        <v>1484</v>
      </c>
      <c r="B793" s="320" t="s">
        <v>1485</v>
      </c>
      <c r="C793" s="467">
        <v>10</v>
      </c>
      <c r="D793" s="375"/>
      <c r="E793" s="463">
        <f>D793/C793-1</f>
        <v>-1</v>
      </c>
      <c r="F793" s="279"/>
    </row>
    <row r="794" ht="27.95" customHeight="1" spans="1:6">
      <c r="A794" s="461" t="s">
        <v>1486</v>
      </c>
      <c r="B794" s="320" t="s">
        <v>1487</v>
      </c>
      <c r="C794" s="467">
        <v>210</v>
      </c>
      <c r="D794" s="375">
        <v>633</v>
      </c>
      <c r="E794" s="463">
        <f>D794/C794-1</f>
        <v>2.01</v>
      </c>
      <c r="F794" s="279"/>
    </row>
    <row r="795" ht="27.95" customHeight="1" spans="1:6">
      <c r="A795" s="461" t="s">
        <v>1488</v>
      </c>
      <c r="B795" s="320" t="s">
        <v>1489</v>
      </c>
      <c r="C795" s="375"/>
      <c r="D795" s="324"/>
      <c r="E795" s="459"/>
      <c r="F795" s="279"/>
    </row>
    <row r="796" ht="27.95" customHeight="1" spans="1:6">
      <c r="A796" s="461" t="s">
        <v>1490</v>
      </c>
      <c r="B796" s="320" t="s">
        <v>1491</v>
      </c>
      <c r="C796" s="375"/>
      <c r="D796" s="324"/>
      <c r="E796" s="459"/>
      <c r="F796" s="279"/>
    </row>
    <row r="797" ht="27.95" customHeight="1" spans="1:6">
      <c r="A797" s="457" t="s">
        <v>1492</v>
      </c>
      <c r="B797" s="316" t="s">
        <v>1493</v>
      </c>
      <c r="C797" s="375"/>
      <c r="D797" s="324"/>
      <c r="E797" s="459"/>
      <c r="F797" s="279"/>
    </row>
    <row r="798" ht="27.95" customHeight="1" spans="1:6">
      <c r="A798" s="320" t="s">
        <v>1494</v>
      </c>
      <c r="B798" s="320" t="s">
        <v>1495</v>
      </c>
      <c r="C798" s="375"/>
      <c r="D798" s="324"/>
      <c r="E798" s="459"/>
      <c r="F798" s="279"/>
    </row>
    <row r="799" ht="27.95" customHeight="1" spans="1:6">
      <c r="A799" s="457" t="s">
        <v>1496</v>
      </c>
      <c r="B799" s="316" t="s">
        <v>1497</v>
      </c>
      <c r="C799" s="375"/>
      <c r="D799" s="324"/>
      <c r="E799" s="459"/>
      <c r="F799" s="279"/>
    </row>
    <row r="800" ht="27.95" customHeight="1" spans="1:6">
      <c r="A800" s="320" t="s">
        <v>1498</v>
      </c>
      <c r="B800" s="320" t="s">
        <v>1499</v>
      </c>
      <c r="C800" s="375"/>
      <c r="D800" s="324"/>
      <c r="E800" s="459"/>
      <c r="F800" s="279"/>
    </row>
    <row r="801" ht="27.95" customHeight="1" spans="1:6">
      <c r="A801" s="457" t="s">
        <v>1500</v>
      </c>
      <c r="B801" s="316" t="s">
        <v>1501</v>
      </c>
      <c r="C801" s="375"/>
      <c r="D801" s="324"/>
      <c r="E801" s="459"/>
      <c r="F801" s="279"/>
    </row>
    <row r="802" ht="27.95" customHeight="1" spans="1:6">
      <c r="A802" s="461" t="s">
        <v>1502</v>
      </c>
      <c r="B802" s="320" t="s">
        <v>139</v>
      </c>
      <c r="C802" s="375"/>
      <c r="D802" s="324"/>
      <c r="E802" s="459"/>
      <c r="F802" s="279"/>
    </row>
    <row r="803" ht="27.95" customHeight="1" spans="1:6">
      <c r="A803" s="461" t="s">
        <v>1503</v>
      </c>
      <c r="B803" s="320" t="s">
        <v>141</v>
      </c>
      <c r="C803" s="375"/>
      <c r="D803" s="324"/>
      <c r="E803" s="459"/>
      <c r="F803" s="279"/>
    </row>
    <row r="804" ht="27.95" customHeight="1" spans="1:6">
      <c r="A804" s="461" t="s">
        <v>1504</v>
      </c>
      <c r="B804" s="320" t="s">
        <v>143</v>
      </c>
      <c r="C804" s="375"/>
      <c r="D804" s="324"/>
      <c r="E804" s="459"/>
      <c r="F804" s="279"/>
    </row>
    <row r="805" ht="27.95" customHeight="1" spans="1:6">
      <c r="A805" s="461" t="s">
        <v>1505</v>
      </c>
      <c r="B805" s="474" t="s">
        <v>1506</v>
      </c>
      <c r="C805" s="375"/>
      <c r="D805" s="324"/>
      <c r="E805" s="459"/>
      <c r="F805" s="279"/>
    </row>
    <row r="806" ht="27.95" customHeight="1" spans="1:6">
      <c r="A806" s="461" t="s">
        <v>1507</v>
      </c>
      <c r="B806" s="474" t="s">
        <v>1508</v>
      </c>
      <c r="C806" s="375"/>
      <c r="D806" s="324"/>
      <c r="E806" s="459"/>
      <c r="F806" s="279"/>
    </row>
    <row r="807" ht="27.95" customHeight="1" spans="1:6">
      <c r="A807" s="461" t="s">
        <v>1509</v>
      </c>
      <c r="B807" s="320" t="s">
        <v>1510</v>
      </c>
      <c r="C807" s="375"/>
      <c r="D807" s="324"/>
      <c r="E807" s="459"/>
      <c r="F807" s="279"/>
    </row>
    <row r="808" ht="27.95" customHeight="1" spans="1:6">
      <c r="A808" s="461" t="s">
        <v>1511</v>
      </c>
      <c r="B808" s="320" t="s">
        <v>1512</v>
      </c>
      <c r="C808" s="375"/>
      <c r="D808" s="324"/>
      <c r="E808" s="459"/>
      <c r="F808" s="279"/>
    </row>
    <row r="809" ht="27.95" customHeight="1" spans="1:6">
      <c r="A809" s="461" t="s">
        <v>1513</v>
      </c>
      <c r="B809" s="320" t="s">
        <v>1514</v>
      </c>
      <c r="C809" s="375"/>
      <c r="D809" s="324"/>
      <c r="E809" s="459"/>
      <c r="F809" s="279"/>
    </row>
    <row r="810" ht="27.95" customHeight="1" spans="1:6">
      <c r="A810" s="461" t="s">
        <v>1515</v>
      </c>
      <c r="B810" s="474" t="s">
        <v>1516</v>
      </c>
      <c r="C810" s="375"/>
      <c r="D810" s="324"/>
      <c r="E810" s="459"/>
      <c r="F810" s="279"/>
    </row>
    <row r="811" ht="27.95" customHeight="1" spans="1:6">
      <c r="A811" s="461" t="s">
        <v>1517</v>
      </c>
      <c r="B811" s="474" t="s">
        <v>1518</v>
      </c>
      <c r="C811" s="375"/>
      <c r="D811" s="324"/>
      <c r="E811" s="459"/>
      <c r="F811" s="279"/>
    </row>
    <row r="812" ht="27.95" customHeight="1" spans="1:6">
      <c r="A812" s="461" t="s">
        <v>1519</v>
      </c>
      <c r="B812" s="320" t="s">
        <v>240</v>
      </c>
      <c r="C812" s="375"/>
      <c r="D812" s="324"/>
      <c r="E812" s="459"/>
      <c r="F812" s="279"/>
    </row>
    <row r="813" ht="27.95" customHeight="1" spans="1:6">
      <c r="A813" s="461" t="s">
        <v>1520</v>
      </c>
      <c r="B813" s="320" t="s">
        <v>1521</v>
      </c>
      <c r="C813" s="375"/>
      <c r="D813" s="324"/>
      <c r="E813" s="459"/>
      <c r="F813" s="279"/>
    </row>
    <row r="814" ht="27.95" customHeight="1" spans="1:6">
      <c r="A814" s="461" t="s">
        <v>1522</v>
      </c>
      <c r="B814" s="320" t="s">
        <v>157</v>
      </c>
      <c r="C814" s="375"/>
      <c r="D814" s="324"/>
      <c r="E814" s="459"/>
      <c r="F814" s="279"/>
    </row>
    <row r="815" ht="27.95" customHeight="1" spans="1:6">
      <c r="A815" s="461" t="s">
        <v>1523</v>
      </c>
      <c r="B815" s="320" t="s">
        <v>1524</v>
      </c>
      <c r="C815" s="375"/>
      <c r="D815" s="324"/>
      <c r="E815" s="459"/>
      <c r="F815" s="279"/>
    </row>
    <row r="816" ht="27.95" customHeight="1" spans="1:6">
      <c r="A816" s="457" t="s">
        <v>1525</v>
      </c>
      <c r="B816" s="316" t="s">
        <v>1526</v>
      </c>
      <c r="C816" s="464">
        <f>C817</f>
        <v>400</v>
      </c>
      <c r="D816" s="464">
        <f>D817</f>
        <v>22</v>
      </c>
      <c r="E816" s="459">
        <f t="shared" ref="E816:E821" si="4">D816/C816-1</f>
        <v>-0.95</v>
      </c>
      <c r="F816" s="279"/>
    </row>
    <row r="817" ht="27.95" customHeight="1" spans="1:6">
      <c r="A817" s="477" t="s">
        <v>1527</v>
      </c>
      <c r="B817" s="477" t="s">
        <v>1528</v>
      </c>
      <c r="C817" s="467">
        <v>400</v>
      </c>
      <c r="D817" s="375">
        <v>22</v>
      </c>
      <c r="E817" s="463">
        <f t="shared" si="4"/>
        <v>-0.95</v>
      </c>
      <c r="F817" s="279"/>
    </row>
    <row r="818" ht="27.95" customHeight="1" spans="1:6">
      <c r="A818" s="457" t="s">
        <v>89</v>
      </c>
      <c r="B818" s="316" t="s">
        <v>90</v>
      </c>
      <c r="C818" s="464">
        <f>C819+C830+C832+C835+C837+C839</f>
        <v>14553</v>
      </c>
      <c r="D818" s="464">
        <f>D819+D830+D832+D835+D837+D839</f>
        <v>2074</v>
      </c>
      <c r="E818" s="459">
        <f t="shared" si="4"/>
        <v>-0.86</v>
      </c>
      <c r="F818" s="279"/>
    </row>
    <row r="819" ht="27.95" customHeight="1" spans="1:6">
      <c r="A819" s="457" t="s">
        <v>1529</v>
      </c>
      <c r="B819" s="316" t="s">
        <v>1530</v>
      </c>
      <c r="C819" s="464">
        <f>SUM(C820:C829)</f>
        <v>1483</v>
      </c>
      <c r="D819" s="464">
        <f>SUM(D820:D829)</f>
        <v>862</v>
      </c>
      <c r="E819" s="459">
        <f t="shared" si="4"/>
        <v>-0.42</v>
      </c>
      <c r="F819" s="279"/>
    </row>
    <row r="820" ht="27.95" customHeight="1" spans="1:6">
      <c r="A820" s="461" t="s">
        <v>1531</v>
      </c>
      <c r="B820" s="320" t="s">
        <v>139</v>
      </c>
      <c r="C820" s="467">
        <v>1350</v>
      </c>
      <c r="D820" s="375">
        <v>845</v>
      </c>
      <c r="E820" s="463">
        <f t="shared" si="4"/>
        <v>-0.37</v>
      </c>
      <c r="F820" s="279"/>
    </row>
    <row r="821" ht="27.95" customHeight="1" spans="1:6">
      <c r="A821" s="461" t="s">
        <v>1532</v>
      </c>
      <c r="B821" s="320" t="s">
        <v>141</v>
      </c>
      <c r="C821" s="467">
        <v>3</v>
      </c>
      <c r="D821" s="375">
        <v>1</v>
      </c>
      <c r="E821" s="463">
        <f t="shared" si="4"/>
        <v>-0.67</v>
      </c>
      <c r="F821" s="279"/>
    </row>
    <row r="822" ht="27.95" customHeight="1" spans="1:6">
      <c r="A822" s="461" t="s">
        <v>1533</v>
      </c>
      <c r="B822" s="320" t="s">
        <v>143</v>
      </c>
      <c r="C822" s="375"/>
      <c r="D822" s="322"/>
      <c r="E822" s="463"/>
      <c r="F822" s="279"/>
    </row>
    <row r="823" ht="27.95" customHeight="1" spans="1:6">
      <c r="A823" s="461" t="s">
        <v>1534</v>
      </c>
      <c r="B823" s="320" t="s">
        <v>1535</v>
      </c>
      <c r="C823" s="375"/>
      <c r="D823" s="322"/>
      <c r="E823" s="463"/>
      <c r="F823" s="279"/>
    </row>
    <row r="824" ht="27.95" customHeight="1" spans="1:6">
      <c r="A824" s="461" t="s">
        <v>1536</v>
      </c>
      <c r="B824" s="320" t="s">
        <v>1537</v>
      </c>
      <c r="C824" s="375"/>
      <c r="D824" s="322"/>
      <c r="E824" s="463"/>
      <c r="F824" s="279"/>
    </row>
    <row r="825" ht="27.95" customHeight="1" spans="1:6">
      <c r="A825" s="461" t="s">
        <v>1538</v>
      </c>
      <c r="B825" s="320" t="s">
        <v>1539</v>
      </c>
      <c r="C825" s="375"/>
      <c r="D825" s="322"/>
      <c r="E825" s="463"/>
      <c r="F825" s="279"/>
    </row>
    <row r="826" ht="27.95" customHeight="1" spans="1:6">
      <c r="A826" s="461" t="s">
        <v>1540</v>
      </c>
      <c r="B826" s="320" t="s">
        <v>1541</v>
      </c>
      <c r="C826" s="375"/>
      <c r="D826" s="322"/>
      <c r="E826" s="463"/>
      <c r="F826" s="279"/>
    </row>
    <row r="827" ht="27.95" customHeight="1" spans="1:6">
      <c r="A827" s="461" t="s">
        <v>1542</v>
      </c>
      <c r="B827" s="320" t="s">
        <v>1543</v>
      </c>
      <c r="C827" s="375"/>
      <c r="D827" s="322"/>
      <c r="E827" s="463"/>
      <c r="F827" s="279"/>
    </row>
    <row r="828" ht="27.95" customHeight="1" spans="1:6">
      <c r="A828" s="461" t="s">
        <v>1544</v>
      </c>
      <c r="B828" s="320" t="s">
        <v>1545</v>
      </c>
      <c r="C828" s="375"/>
      <c r="D828" s="322"/>
      <c r="E828" s="463"/>
      <c r="F828" s="279"/>
    </row>
    <row r="829" ht="27.95" customHeight="1" spans="1:6">
      <c r="A829" s="461" t="s">
        <v>1546</v>
      </c>
      <c r="B829" s="320" t="s">
        <v>1547</v>
      </c>
      <c r="C829" s="467">
        <v>130</v>
      </c>
      <c r="D829" s="322">
        <v>16</v>
      </c>
      <c r="E829" s="463">
        <f>D829/C829-1</f>
        <v>-0.88</v>
      </c>
      <c r="F829" s="279"/>
    </row>
    <row r="830" ht="27.95" customHeight="1" spans="1:6">
      <c r="A830" s="457" t="s">
        <v>1548</v>
      </c>
      <c r="B830" s="316" t="s">
        <v>1549</v>
      </c>
      <c r="C830" s="375"/>
      <c r="D830" s="324"/>
      <c r="E830" s="459"/>
      <c r="F830" s="279"/>
    </row>
    <row r="831" ht="27.95" customHeight="1" spans="1:6">
      <c r="A831" s="472">
        <v>2120201</v>
      </c>
      <c r="B831" s="479" t="s">
        <v>1550</v>
      </c>
      <c r="C831" s="375"/>
      <c r="D831" s="324"/>
      <c r="E831" s="459"/>
      <c r="F831" s="279"/>
    </row>
    <row r="832" ht="27.95" customHeight="1" spans="1:6">
      <c r="A832" s="457" t="s">
        <v>1551</v>
      </c>
      <c r="B832" s="316" t="s">
        <v>1552</v>
      </c>
      <c r="C832" s="464">
        <f>C833+C834</f>
        <v>2470</v>
      </c>
      <c r="D832" s="324"/>
      <c r="E832" s="459">
        <f>D832/C832-1</f>
        <v>-1</v>
      </c>
      <c r="F832" s="279"/>
    </row>
    <row r="833" ht="27.95" customHeight="1" spans="1:6">
      <c r="A833" s="461" t="s">
        <v>1553</v>
      </c>
      <c r="B833" s="320" t="s">
        <v>1554</v>
      </c>
      <c r="C833" s="467">
        <v>365</v>
      </c>
      <c r="D833" s="322"/>
      <c r="E833" s="463">
        <f>D833/C833-1</f>
        <v>-1</v>
      </c>
      <c r="F833" s="279"/>
    </row>
    <row r="834" ht="27.95" customHeight="1" spans="1:6">
      <c r="A834" s="461" t="s">
        <v>1555</v>
      </c>
      <c r="B834" s="320" t="s">
        <v>1556</v>
      </c>
      <c r="C834" s="467">
        <v>2105</v>
      </c>
      <c r="D834" s="322"/>
      <c r="E834" s="463">
        <f>D834/C834-1</f>
        <v>-1</v>
      </c>
      <c r="F834" s="279"/>
    </row>
    <row r="835" ht="27.95" customHeight="1" spans="1:6">
      <c r="A835" s="457" t="s">
        <v>1557</v>
      </c>
      <c r="B835" s="316" t="s">
        <v>1558</v>
      </c>
      <c r="C835" s="375"/>
      <c r="D835" s="324"/>
      <c r="E835" s="459"/>
      <c r="F835" s="279"/>
    </row>
    <row r="836" ht="27.95" customHeight="1" spans="1:6">
      <c r="A836" s="472">
        <v>2120501</v>
      </c>
      <c r="B836" s="479" t="s">
        <v>1559</v>
      </c>
      <c r="C836" s="375"/>
      <c r="D836" s="324"/>
      <c r="E836" s="459"/>
      <c r="F836" s="279"/>
    </row>
    <row r="837" ht="27.95" customHeight="1" spans="1:6">
      <c r="A837" s="457" t="s">
        <v>1560</v>
      </c>
      <c r="B837" s="316" t="s">
        <v>1561</v>
      </c>
      <c r="C837" s="375"/>
      <c r="D837" s="324"/>
      <c r="E837" s="459"/>
      <c r="F837" s="279"/>
    </row>
    <row r="838" ht="27.95" customHeight="1" spans="1:6">
      <c r="A838" s="472">
        <v>2120601</v>
      </c>
      <c r="B838" s="479" t="s">
        <v>1562</v>
      </c>
      <c r="C838" s="375"/>
      <c r="D838" s="324"/>
      <c r="E838" s="459"/>
      <c r="F838" s="279"/>
    </row>
    <row r="839" ht="27.95" customHeight="1" spans="1:6">
      <c r="A839" s="457" t="s">
        <v>1563</v>
      </c>
      <c r="B839" s="316" t="s">
        <v>1564</v>
      </c>
      <c r="C839" s="464">
        <f>C840</f>
        <v>10600</v>
      </c>
      <c r="D839" s="464">
        <f>D840</f>
        <v>1212</v>
      </c>
      <c r="E839" s="459">
        <f>D839/C839-1</f>
        <v>-0.89</v>
      </c>
      <c r="F839" s="279"/>
    </row>
    <row r="840" ht="27.95" customHeight="1" spans="1:6">
      <c r="A840" s="472">
        <v>2129999</v>
      </c>
      <c r="B840" s="479" t="s">
        <v>1565</v>
      </c>
      <c r="C840" s="467">
        <v>10600</v>
      </c>
      <c r="D840" s="322">
        <v>1212</v>
      </c>
      <c r="E840" s="463">
        <f>D840/C840-1</f>
        <v>-0.89</v>
      </c>
      <c r="F840" s="279"/>
    </row>
    <row r="841" ht="27.95" customHeight="1" spans="1:6">
      <c r="A841" s="457" t="s">
        <v>91</v>
      </c>
      <c r="B841" s="316" t="s">
        <v>92</v>
      </c>
      <c r="C841" s="464">
        <f>C842+C868+C893+C921+C932+C939+C946+C949</f>
        <v>56530</v>
      </c>
      <c r="D841" s="464">
        <f>D842+D868+D893+D921+D932+D939+D946+D949</f>
        <v>19827</v>
      </c>
      <c r="E841" s="459">
        <f>D841/C841-1</f>
        <v>-0.65</v>
      </c>
      <c r="F841" s="279"/>
    </row>
    <row r="842" ht="27.95" customHeight="1" spans="1:6">
      <c r="A842" s="457" t="s">
        <v>1566</v>
      </c>
      <c r="B842" s="316" t="s">
        <v>1567</v>
      </c>
      <c r="C842" s="464">
        <f>SUM(C843:C867)</f>
        <v>15941</v>
      </c>
      <c r="D842" s="464">
        <f>SUM(D843:D867)</f>
        <v>5394</v>
      </c>
      <c r="E842" s="459">
        <f>D842/C842-1</f>
        <v>-0.66</v>
      </c>
      <c r="F842" s="279"/>
    </row>
    <row r="843" ht="27.95" customHeight="1" spans="1:6">
      <c r="A843" s="461" t="s">
        <v>1568</v>
      </c>
      <c r="B843" s="320" t="s">
        <v>139</v>
      </c>
      <c r="C843" s="467">
        <v>400</v>
      </c>
      <c r="D843" s="375">
        <v>342</v>
      </c>
      <c r="E843" s="463">
        <f>D843/C843-1</f>
        <v>-0.15</v>
      </c>
      <c r="F843" s="279"/>
    </row>
    <row r="844" ht="27.95" customHeight="1" spans="1:6">
      <c r="A844" s="461" t="s">
        <v>1569</v>
      </c>
      <c r="B844" s="320" t="s">
        <v>141</v>
      </c>
      <c r="C844" s="375"/>
      <c r="D844" s="375"/>
      <c r="E844" s="463"/>
      <c r="F844" s="279"/>
    </row>
    <row r="845" ht="27.95" customHeight="1" spans="1:6">
      <c r="A845" s="461" t="s">
        <v>1570</v>
      </c>
      <c r="B845" s="320" t="s">
        <v>143</v>
      </c>
      <c r="C845" s="375"/>
      <c r="D845" s="375"/>
      <c r="E845" s="463"/>
      <c r="F845" s="279"/>
    </row>
    <row r="846" ht="27.95" customHeight="1" spans="1:6">
      <c r="A846" s="461" t="s">
        <v>1571</v>
      </c>
      <c r="B846" s="320" t="s">
        <v>157</v>
      </c>
      <c r="C846" s="467">
        <v>3300</v>
      </c>
      <c r="D846" s="375">
        <v>3001</v>
      </c>
      <c r="E846" s="463">
        <f>D846/C846-1</f>
        <v>-0.09</v>
      </c>
      <c r="F846" s="279"/>
    </row>
    <row r="847" ht="27.95" customHeight="1" spans="1:6">
      <c r="A847" s="461" t="s">
        <v>1572</v>
      </c>
      <c r="B847" s="320" t="s">
        <v>1573</v>
      </c>
      <c r="C847" s="467">
        <v>650</v>
      </c>
      <c r="D847" s="375">
        <v>403</v>
      </c>
      <c r="E847" s="463">
        <f>D847/C847-1</f>
        <v>-0.38</v>
      </c>
      <c r="F847" s="279"/>
    </row>
    <row r="848" ht="27.95" customHeight="1" spans="1:6">
      <c r="A848" s="461" t="s">
        <v>1574</v>
      </c>
      <c r="B848" s="320" t="s">
        <v>1575</v>
      </c>
      <c r="C848" s="467">
        <v>1200</v>
      </c>
      <c r="D848" s="375">
        <v>198</v>
      </c>
      <c r="E848" s="463">
        <f>D848/C848-1</f>
        <v>-0.84</v>
      </c>
      <c r="F848" s="279"/>
    </row>
    <row r="849" ht="27.95" customHeight="1" spans="1:6">
      <c r="A849" s="461" t="s">
        <v>1576</v>
      </c>
      <c r="B849" s="320" t="s">
        <v>1577</v>
      </c>
      <c r="C849" s="467"/>
      <c r="D849" s="322"/>
      <c r="E849" s="463"/>
      <c r="F849" s="279"/>
    </row>
    <row r="850" ht="27.95" customHeight="1" spans="1:6">
      <c r="A850" s="461" t="s">
        <v>1578</v>
      </c>
      <c r="B850" s="320" t="s">
        <v>1579</v>
      </c>
      <c r="C850" s="467"/>
      <c r="D850" s="375">
        <v>4</v>
      </c>
      <c r="E850" s="463"/>
      <c r="F850" s="279"/>
    </row>
    <row r="851" ht="27.95" customHeight="1" spans="1:6">
      <c r="A851" s="461" t="s">
        <v>1580</v>
      </c>
      <c r="B851" s="320" t="s">
        <v>1581</v>
      </c>
      <c r="C851" s="375"/>
      <c r="D851" s="322"/>
      <c r="E851" s="463"/>
      <c r="F851" s="279"/>
    </row>
    <row r="852" ht="27.95" customHeight="1" spans="1:6">
      <c r="A852" s="461" t="s">
        <v>1582</v>
      </c>
      <c r="B852" s="320" t="s">
        <v>1583</v>
      </c>
      <c r="C852" s="375"/>
      <c r="D852" s="322"/>
      <c r="E852" s="463"/>
      <c r="F852" s="279"/>
    </row>
    <row r="853" ht="27.95" customHeight="1" spans="1:6">
      <c r="A853" s="461" t="s">
        <v>1584</v>
      </c>
      <c r="B853" s="320" t="s">
        <v>1585</v>
      </c>
      <c r="C853" s="375"/>
      <c r="D853" s="322"/>
      <c r="E853" s="463"/>
      <c r="F853" s="279"/>
    </row>
    <row r="854" ht="27.95" customHeight="1" spans="1:6">
      <c r="A854" s="461" t="s">
        <v>1586</v>
      </c>
      <c r="B854" s="320" t="s">
        <v>1587</v>
      </c>
      <c r="C854" s="375"/>
      <c r="D854" s="322"/>
      <c r="E854" s="463"/>
      <c r="F854" s="279"/>
    </row>
    <row r="855" ht="27.95" customHeight="1" spans="1:6">
      <c r="A855" s="461" t="s">
        <v>1588</v>
      </c>
      <c r="B855" s="320" t="s">
        <v>1589</v>
      </c>
      <c r="C855" s="467">
        <v>200</v>
      </c>
      <c r="D855" s="375">
        <v>113</v>
      </c>
      <c r="E855" s="463">
        <f>D855/C855-1</f>
        <v>-0.44</v>
      </c>
      <c r="F855" s="279"/>
    </row>
    <row r="856" ht="27.95" customHeight="1" spans="1:6">
      <c r="A856" s="461" t="s">
        <v>1590</v>
      </c>
      <c r="B856" s="320" t="s">
        <v>1591</v>
      </c>
      <c r="C856" s="375"/>
      <c r="D856" s="322"/>
      <c r="E856" s="463"/>
      <c r="F856" s="279"/>
    </row>
    <row r="857" ht="27.95" customHeight="1" spans="1:6">
      <c r="A857" s="461" t="s">
        <v>1592</v>
      </c>
      <c r="B857" s="320" t="s">
        <v>1593</v>
      </c>
      <c r="C857" s="375"/>
      <c r="D857" s="322"/>
      <c r="E857" s="463"/>
      <c r="F857" s="279"/>
    </row>
    <row r="858" ht="27.95" customHeight="1" spans="1:6">
      <c r="A858" s="461" t="s">
        <v>1594</v>
      </c>
      <c r="B858" s="320" t="s">
        <v>1595</v>
      </c>
      <c r="C858" s="467">
        <v>725</v>
      </c>
      <c r="D858" s="375">
        <v>243</v>
      </c>
      <c r="E858" s="463">
        <f>D858/C858-1</f>
        <v>-0.66</v>
      </c>
      <c r="F858" s="279"/>
    </row>
    <row r="859" ht="27.95" customHeight="1" spans="1:6">
      <c r="A859" s="461" t="s">
        <v>1596</v>
      </c>
      <c r="B859" s="320" t="s">
        <v>1597</v>
      </c>
      <c r="C859" s="375"/>
      <c r="D859" s="375">
        <v>142</v>
      </c>
      <c r="E859" s="459"/>
      <c r="F859" s="279"/>
    </row>
    <row r="860" ht="27.95" customHeight="1" spans="1:6">
      <c r="A860" s="461" t="s">
        <v>1598</v>
      </c>
      <c r="B860" s="320" t="s">
        <v>1599</v>
      </c>
      <c r="C860" s="375"/>
      <c r="D860" s="375"/>
      <c r="E860" s="459"/>
      <c r="F860" s="279"/>
    </row>
    <row r="861" ht="27.95" customHeight="1" spans="1:6">
      <c r="A861" s="461" t="s">
        <v>1600</v>
      </c>
      <c r="B861" s="320" t="s">
        <v>1601</v>
      </c>
      <c r="C861" s="467">
        <v>1100</v>
      </c>
      <c r="D861" s="375">
        <v>403</v>
      </c>
      <c r="E861" s="463">
        <f>D861/C861-1</f>
        <v>-0.63</v>
      </c>
      <c r="F861" s="279"/>
    </row>
    <row r="862" ht="27.95" customHeight="1" spans="1:6">
      <c r="A862" s="461" t="s">
        <v>1602</v>
      </c>
      <c r="B862" s="320" t="s">
        <v>1603</v>
      </c>
      <c r="C862" s="375"/>
      <c r="D862" s="322"/>
      <c r="E862" s="463"/>
      <c r="F862" s="279"/>
    </row>
    <row r="863" ht="27.95" customHeight="1" spans="1:6">
      <c r="A863" s="461" t="s">
        <v>1604</v>
      </c>
      <c r="B863" s="320" t="s">
        <v>1605</v>
      </c>
      <c r="C863" s="467">
        <v>7000</v>
      </c>
      <c r="D863" s="322"/>
      <c r="E863" s="463">
        <f>D863/C863-1</f>
        <v>-1</v>
      </c>
      <c r="F863" s="279"/>
    </row>
    <row r="864" ht="27.95" customHeight="1" spans="1:6">
      <c r="A864" s="461" t="s">
        <v>1606</v>
      </c>
      <c r="B864" s="473" t="s">
        <v>1607</v>
      </c>
      <c r="C864" s="375"/>
      <c r="D864" s="322"/>
      <c r="E864" s="463"/>
      <c r="F864" s="279"/>
    </row>
    <row r="865" ht="27.95" customHeight="1" spans="1:6">
      <c r="A865" s="461" t="s">
        <v>1608</v>
      </c>
      <c r="B865" s="320" t="s">
        <v>1609</v>
      </c>
      <c r="C865" s="467">
        <v>130</v>
      </c>
      <c r="D865" s="322"/>
      <c r="E865" s="463">
        <f>D865/C865-1</f>
        <v>-1</v>
      </c>
      <c r="F865" s="279"/>
    </row>
    <row r="866" ht="27.95" customHeight="1" spans="1:6">
      <c r="A866" s="461" t="s">
        <v>1610</v>
      </c>
      <c r="B866" s="320" t="s">
        <v>1611</v>
      </c>
      <c r="C866" s="467"/>
      <c r="D866" s="375">
        <v>195</v>
      </c>
      <c r="E866" s="463"/>
      <c r="F866" s="279"/>
    </row>
    <row r="867" ht="27.95" customHeight="1" spans="1:6">
      <c r="A867" s="461" t="s">
        <v>1612</v>
      </c>
      <c r="B867" s="320" t="s">
        <v>1613</v>
      </c>
      <c r="C867" s="467">
        <v>1236</v>
      </c>
      <c r="D867" s="375">
        <v>350</v>
      </c>
      <c r="E867" s="463">
        <f>D867/C867-1</f>
        <v>-0.72</v>
      </c>
      <c r="F867" s="279"/>
    </row>
    <row r="868" ht="27.95" customHeight="1" spans="1:6">
      <c r="A868" s="457" t="s">
        <v>1614</v>
      </c>
      <c r="B868" s="316" t="s">
        <v>1615</v>
      </c>
      <c r="C868" s="464">
        <f>SUM(C869:C892)</f>
        <v>3535</v>
      </c>
      <c r="D868" s="464">
        <f>SUM(D869:D892)</f>
        <v>1280</v>
      </c>
      <c r="E868" s="459">
        <f>D868/C868-1</f>
        <v>-0.64</v>
      </c>
      <c r="F868" s="279"/>
    </row>
    <row r="869" ht="27.95" customHeight="1" spans="1:6">
      <c r="A869" s="461" t="s">
        <v>1616</v>
      </c>
      <c r="B869" s="320" t="s">
        <v>139</v>
      </c>
      <c r="C869" s="467">
        <v>800</v>
      </c>
      <c r="D869" s="375">
        <v>280</v>
      </c>
      <c r="E869" s="463">
        <f>D869/C869-1</f>
        <v>-0.65</v>
      </c>
      <c r="F869" s="279"/>
    </row>
    <row r="870" ht="27.95" customHeight="1" spans="1:6">
      <c r="A870" s="461" t="s">
        <v>1617</v>
      </c>
      <c r="B870" s="320" t="s">
        <v>141</v>
      </c>
      <c r="C870" s="375"/>
      <c r="D870" s="375"/>
      <c r="E870" s="463"/>
      <c r="F870" s="279"/>
    </row>
    <row r="871" ht="27.95" customHeight="1" spans="1:6">
      <c r="A871" s="461" t="s">
        <v>1618</v>
      </c>
      <c r="B871" s="320" t="s">
        <v>143</v>
      </c>
      <c r="C871" s="467">
        <v>850</v>
      </c>
      <c r="D871" s="375"/>
      <c r="E871" s="463">
        <f>D871/C871-1</f>
        <v>-1</v>
      </c>
      <c r="F871" s="279"/>
    </row>
    <row r="872" ht="27.95" customHeight="1" spans="1:6">
      <c r="A872" s="461" t="s">
        <v>1619</v>
      </c>
      <c r="B872" s="320" t="s">
        <v>1620</v>
      </c>
      <c r="C872" s="375"/>
      <c r="D872" s="375">
        <v>784</v>
      </c>
      <c r="E872" s="463"/>
      <c r="F872" s="279"/>
    </row>
    <row r="873" ht="27.95" customHeight="1" spans="1:6">
      <c r="A873" s="461" t="s">
        <v>1621</v>
      </c>
      <c r="B873" s="320" t="s">
        <v>1622</v>
      </c>
      <c r="C873" s="375"/>
      <c r="D873" s="375">
        <v>3</v>
      </c>
      <c r="E873" s="463"/>
      <c r="F873" s="279"/>
    </row>
    <row r="874" ht="27.95" customHeight="1" spans="1:6">
      <c r="A874" s="461" t="s">
        <v>1623</v>
      </c>
      <c r="B874" s="320" t="s">
        <v>1624</v>
      </c>
      <c r="C874" s="375"/>
      <c r="D874" s="375"/>
      <c r="E874" s="463"/>
      <c r="F874" s="279"/>
    </row>
    <row r="875" ht="27.95" customHeight="1" spans="1:6">
      <c r="A875" s="461" t="s">
        <v>1625</v>
      </c>
      <c r="B875" s="320" t="s">
        <v>1626</v>
      </c>
      <c r="C875" s="375"/>
      <c r="D875" s="375"/>
      <c r="E875" s="463"/>
      <c r="F875" s="279"/>
    </row>
    <row r="876" ht="27.95" customHeight="1" spans="1:6">
      <c r="A876" s="461" t="s">
        <v>1627</v>
      </c>
      <c r="B876" s="320" t="s">
        <v>1628</v>
      </c>
      <c r="C876" s="467">
        <v>1455</v>
      </c>
      <c r="D876" s="375">
        <v>69</v>
      </c>
      <c r="E876" s="463">
        <f>D876/C876-1</f>
        <v>-0.95</v>
      </c>
      <c r="F876" s="279"/>
    </row>
    <row r="877" ht="27.95" customHeight="1" spans="1:6">
      <c r="A877" s="461" t="s">
        <v>1629</v>
      </c>
      <c r="B877" s="474" t="s">
        <v>1630</v>
      </c>
      <c r="C877" s="467"/>
      <c r="D877" s="322"/>
      <c r="E877" s="463"/>
      <c r="F877" s="279"/>
    </row>
    <row r="878" ht="27.95" customHeight="1" spans="1:6">
      <c r="A878" s="461" t="s">
        <v>1631</v>
      </c>
      <c r="B878" s="320" t="s">
        <v>1632</v>
      </c>
      <c r="C878" s="467"/>
      <c r="D878" s="324"/>
      <c r="E878" s="459"/>
      <c r="F878" s="279"/>
    </row>
    <row r="879" ht="27.95" customHeight="1" spans="1:6">
      <c r="A879" s="461" t="s">
        <v>1633</v>
      </c>
      <c r="B879" s="320" t="s">
        <v>1634</v>
      </c>
      <c r="C879" s="375"/>
      <c r="D879" s="324"/>
      <c r="E879" s="459"/>
      <c r="F879" s="279"/>
    </row>
    <row r="880" ht="27.95" customHeight="1" spans="1:6">
      <c r="A880" s="461" t="s">
        <v>1635</v>
      </c>
      <c r="B880" s="320" t="s">
        <v>1636</v>
      </c>
      <c r="C880" s="375"/>
      <c r="D880" s="324"/>
      <c r="E880" s="459"/>
      <c r="F880" s="279"/>
    </row>
    <row r="881" ht="27.95" customHeight="1" spans="1:6">
      <c r="A881" s="461" t="s">
        <v>1637</v>
      </c>
      <c r="B881" s="320" t="s">
        <v>1638</v>
      </c>
      <c r="C881" s="375"/>
      <c r="D881" s="324"/>
      <c r="E881" s="459"/>
      <c r="F881" s="279"/>
    </row>
    <row r="882" ht="27.95" customHeight="1" spans="1:6">
      <c r="A882" s="461" t="s">
        <v>1639</v>
      </c>
      <c r="B882" s="320" t="s">
        <v>1640</v>
      </c>
      <c r="C882" s="375"/>
      <c r="D882" s="324"/>
      <c r="E882" s="459"/>
      <c r="F882" s="279"/>
    </row>
    <row r="883" ht="27.95" customHeight="1" spans="1:6">
      <c r="A883" s="461" t="s">
        <v>1641</v>
      </c>
      <c r="B883" s="320" t="s">
        <v>1642</v>
      </c>
      <c r="C883" s="375"/>
      <c r="D883" s="324"/>
      <c r="E883" s="459"/>
      <c r="F883" s="279"/>
    </row>
    <row r="884" ht="27.95" customHeight="1" spans="1:6">
      <c r="A884" s="461" t="s">
        <v>1643</v>
      </c>
      <c r="B884" s="320" t="s">
        <v>1644</v>
      </c>
      <c r="C884" s="375"/>
      <c r="D884" s="324"/>
      <c r="E884" s="459"/>
      <c r="F884" s="279"/>
    </row>
    <row r="885" ht="27.95" customHeight="1" spans="1:6">
      <c r="A885" s="461" t="s">
        <v>1645</v>
      </c>
      <c r="B885" s="320" t="s">
        <v>1646</v>
      </c>
      <c r="C885" s="375"/>
      <c r="D885" s="324"/>
      <c r="E885" s="459"/>
      <c r="F885" s="279"/>
    </row>
    <row r="886" ht="27.95" customHeight="1" spans="1:6">
      <c r="A886" s="461" t="s">
        <v>1647</v>
      </c>
      <c r="B886" s="320" t="s">
        <v>1648</v>
      </c>
      <c r="C886" s="375"/>
      <c r="D886" s="324"/>
      <c r="E886" s="459"/>
      <c r="F886" s="279"/>
    </row>
    <row r="887" ht="27.95" customHeight="1" spans="1:6">
      <c r="A887" s="461" t="s">
        <v>1649</v>
      </c>
      <c r="B887" s="474" t="s">
        <v>1650</v>
      </c>
      <c r="C887" s="375"/>
      <c r="D887" s="324"/>
      <c r="E887" s="459"/>
      <c r="F887" s="279"/>
    </row>
    <row r="888" ht="27.95" customHeight="1" spans="1:6">
      <c r="A888" s="461" t="s">
        <v>1651</v>
      </c>
      <c r="B888" s="320" t="s">
        <v>1652</v>
      </c>
      <c r="C888" s="467">
        <v>30</v>
      </c>
      <c r="D888" s="322"/>
      <c r="E888" s="463">
        <f>D888/C888-1</f>
        <v>-1</v>
      </c>
      <c r="F888" s="279"/>
    </row>
    <row r="889" ht="27.95" customHeight="1" spans="1:6">
      <c r="A889" s="461" t="s">
        <v>1653</v>
      </c>
      <c r="B889" s="474" t="s">
        <v>1654</v>
      </c>
      <c r="C889" s="375"/>
      <c r="D889" s="322"/>
      <c r="E889" s="463"/>
      <c r="F889" s="279"/>
    </row>
    <row r="890" ht="27.95" customHeight="1" spans="1:6">
      <c r="A890" s="461" t="s">
        <v>1655</v>
      </c>
      <c r="B890" s="320" t="s">
        <v>1656</v>
      </c>
      <c r="C890" s="375"/>
      <c r="D890" s="322"/>
      <c r="E890" s="463"/>
      <c r="F890" s="279"/>
    </row>
    <row r="891" ht="27.95" customHeight="1" spans="1:6">
      <c r="A891" s="461" t="s">
        <v>1657</v>
      </c>
      <c r="B891" s="320" t="s">
        <v>1585</v>
      </c>
      <c r="C891" s="375"/>
      <c r="D891" s="322"/>
      <c r="E891" s="463"/>
      <c r="F891" s="279"/>
    </row>
    <row r="892" ht="27.95" customHeight="1" spans="1:6">
      <c r="A892" s="461" t="s">
        <v>1658</v>
      </c>
      <c r="B892" s="320" t="s">
        <v>1659</v>
      </c>
      <c r="C892" s="467">
        <v>400</v>
      </c>
      <c r="D892" s="322">
        <v>144</v>
      </c>
      <c r="E892" s="463">
        <f>D892/C892-1</f>
        <v>-0.64</v>
      </c>
      <c r="F892" s="279"/>
    </row>
    <row r="893" ht="27.95" customHeight="1" spans="1:6">
      <c r="A893" s="457" t="s">
        <v>1660</v>
      </c>
      <c r="B893" s="316" t="s">
        <v>1661</v>
      </c>
      <c r="C893" s="464">
        <f>SUM(C894:C920)</f>
        <v>2818</v>
      </c>
      <c r="D893" s="464">
        <f>SUM(D894:D920)</f>
        <v>1726</v>
      </c>
      <c r="E893" s="459">
        <f>D893/C893-1</f>
        <v>-0.39</v>
      </c>
      <c r="F893" s="279"/>
    </row>
    <row r="894" ht="27.95" customHeight="1" spans="1:6">
      <c r="A894" s="461" t="s">
        <v>1662</v>
      </c>
      <c r="B894" s="320" t="s">
        <v>139</v>
      </c>
      <c r="C894" s="467">
        <v>80</v>
      </c>
      <c r="D894" s="322">
        <v>84</v>
      </c>
      <c r="E894" s="463">
        <f>D894/C894-1</f>
        <v>0.05</v>
      </c>
      <c r="F894" s="279"/>
    </row>
    <row r="895" ht="27.95" customHeight="1" spans="1:6">
      <c r="A895" s="461" t="s">
        <v>1663</v>
      </c>
      <c r="B895" s="320" t="s">
        <v>141</v>
      </c>
      <c r="C895" s="375"/>
      <c r="D895" s="322"/>
      <c r="E895" s="463"/>
      <c r="F895" s="279"/>
    </row>
    <row r="896" ht="27.95" customHeight="1" spans="1:6">
      <c r="A896" s="461" t="s">
        <v>1664</v>
      </c>
      <c r="B896" s="320" t="s">
        <v>143</v>
      </c>
      <c r="C896" s="375"/>
      <c r="D896" s="322"/>
      <c r="E896" s="463"/>
      <c r="F896" s="279"/>
    </row>
    <row r="897" ht="27.95" customHeight="1" spans="1:6">
      <c r="A897" s="461" t="s">
        <v>1665</v>
      </c>
      <c r="B897" s="320" t="s">
        <v>1666</v>
      </c>
      <c r="C897" s="467">
        <v>980</v>
      </c>
      <c r="D897" s="375">
        <v>923</v>
      </c>
      <c r="E897" s="463">
        <f>D897/C897-1</f>
        <v>-0.06</v>
      </c>
      <c r="F897" s="279"/>
    </row>
    <row r="898" ht="27.95" customHeight="1" spans="1:6">
      <c r="A898" s="461" t="s">
        <v>1667</v>
      </c>
      <c r="B898" s="320" t="s">
        <v>1668</v>
      </c>
      <c r="C898" s="467">
        <v>1532</v>
      </c>
      <c r="D898" s="375">
        <v>315</v>
      </c>
      <c r="E898" s="463">
        <f>D898/C898-1</f>
        <v>-0.79</v>
      </c>
      <c r="F898" s="279"/>
    </row>
    <row r="899" ht="27.95" customHeight="1" spans="1:6">
      <c r="A899" s="461" t="s">
        <v>1669</v>
      </c>
      <c r="B899" s="320" t="s">
        <v>1670</v>
      </c>
      <c r="C899" s="467">
        <v>21</v>
      </c>
      <c r="D899" s="322"/>
      <c r="E899" s="463">
        <f>D899/C899-1</f>
        <v>-1</v>
      </c>
      <c r="F899" s="279"/>
    </row>
    <row r="900" ht="27.95" customHeight="1" spans="1:6">
      <c r="A900" s="461" t="s">
        <v>1671</v>
      </c>
      <c r="B900" s="320" t="s">
        <v>1672</v>
      </c>
      <c r="C900" s="375"/>
      <c r="D900" s="322"/>
      <c r="E900" s="463"/>
      <c r="F900" s="279"/>
    </row>
    <row r="901" ht="27.95" customHeight="1" spans="1:6">
      <c r="A901" s="461" t="s">
        <v>1673</v>
      </c>
      <c r="B901" s="320" t="s">
        <v>1674</v>
      </c>
      <c r="C901" s="375"/>
      <c r="D901" s="322"/>
      <c r="E901" s="463"/>
      <c r="F901" s="279"/>
    </row>
    <row r="902" ht="27.95" customHeight="1" spans="1:6">
      <c r="A902" s="461" t="s">
        <v>1675</v>
      </c>
      <c r="B902" s="320" t="s">
        <v>1676</v>
      </c>
      <c r="C902" s="375"/>
      <c r="D902" s="322"/>
      <c r="E902" s="463"/>
      <c r="F902" s="279"/>
    </row>
    <row r="903" ht="27.95" customHeight="1" spans="1:6">
      <c r="A903" s="461" t="s">
        <v>1677</v>
      </c>
      <c r="B903" s="320" t="s">
        <v>1678</v>
      </c>
      <c r="C903" s="467">
        <v>3</v>
      </c>
      <c r="D903" s="322"/>
      <c r="E903" s="463">
        <f>D903/C903-1</f>
        <v>-1</v>
      </c>
      <c r="F903" s="279"/>
    </row>
    <row r="904" ht="27.95" customHeight="1" spans="1:6">
      <c r="A904" s="461" t="s">
        <v>1679</v>
      </c>
      <c r="B904" s="320" t="s">
        <v>1680</v>
      </c>
      <c r="C904" s="375"/>
      <c r="D904" s="322">
        <v>50</v>
      </c>
      <c r="E904" s="463"/>
      <c r="F904" s="279"/>
    </row>
    <row r="905" ht="27.95" customHeight="1" spans="1:6">
      <c r="A905" s="461" t="s">
        <v>1681</v>
      </c>
      <c r="B905" s="320" t="s">
        <v>1682</v>
      </c>
      <c r="C905" s="375"/>
      <c r="D905" s="322"/>
      <c r="E905" s="463"/>
      <c r="F905" s="279"/>
    </row>
    <row r="906" ht="27.95" customHeight="1" spans="1:6">
      <c r="A906" s="461" t="s">
        <v>1683</v>
      </c>
      <c r="B906" s="320" t="s">
        <v>1684</v>
      </c>
      <c r="C906" s="375"/>
      <c r="D906" s="322"/>
      <c r="E906" s="463"/>
      <c r="F906" s="279"/>
    </row>
    <row r="907" ht="27.95" customHeight="1" spans="1:6">
      <c r="A907" s="461" t="s">
        <v>1685</v>
      </c>
      <c r="B907" s="320" t="s">
        <v>1686</v>
      </c>
      <c r="C907" s="467">
        <v>1</v>
      </c>
      <c r="D907" s="375">
        <v>8</v>
      </c>
      <c r="E907" s="463">
        <f>D907/C907-1</f>
        <v>7</v>
      </c>
      <c r="F907" s="279"/>
    </row>
    <row r="908" ht="27.95" customHeight="1" spans="1:6">
      <c r="A908" s="461" t="s">
        <v>1687</v>
      </c>
      <c r="B908" s="320" t="s">
        <v>1688</v>
      </c>
      <c r="C908" s="467">
        <v>25</v>
      </c>
      <c r="D908" s="375">
        <v>27</v>
      </c>
      <c r="E908" s="463">
        <f>D908/C908-1</f>
        <v>0.08</v>
      </c>
      <c r="F908" s="279"/>
    </row>
    <row r="909" ht="27.95" customHeight="1" spans="1:6">
      <c r="A909" s="461" t="s">
        <v>1689</v>
      </c>
      <c r="B909" s="320" t="s">
        <v>1690</v>
      </c>
      <c r="C909" s="467">
        <v>110</v>
      </c>
      <c r="D909" s="322"/>
      <c r="E909" s="463">
        <f>D909/C909-1</f>
        <v>-1</v>
      </c>
      <c r="F909" s="279"/>
    </row>
    <row r="910" ht="27.95" customHeight="1" spans="1:6">
      <c r="A910" s="461" t="s">
        <v>1691</v>
      </c>
      <c r="B910" s="320" t="s">
        <v>1692</v>
      </c>
      <c r="C910" s="375"/>
      <c r="D910" s="322"/>
      <c r="E910" s="463"/>
      <c r="F910" s="279"/>
    </row>
    <row r="911" ht="27.95" customHeight="1" spans="1:6">
      <c r="A911" s="461" t="s">
        <v>1693</v>
      </c>
      <c r="B911" s="320" t="s">
        <v>1694</v>
      </c>
      <c r="C911" s="375"/>
      <c r="D911" s="322">
        <v>319</v>
      </c>
      <c r="E911" s="463"/>
      <c r="F911" s="279"/>
    </row>
    <row r="912" ht="27.95" customHeight="1" spans="1:6">
      <c r="A912" s="461" t="s">
        <v>1695</v>
      </c>
      <c r="B912" s="320" t="s">
        <v>1696</v>
      </c>
      <c r="C912" s="375"/>
      <c r="D912" s="324"/>
      <c r="E912" s="459"/>
      <c r="F912" s="279"/>
    </row>
    <row r="913" ht="27.95" customHeight="1" spans="1:6">
      <c r="A913" s="461" t="s">
        <v>1697</v>
      </c>
      <c r="B913" s="320" t="s">
        <v>1698</v>
      </c>
      <c r="C913" s="375"/>
      <c r="D913" s="324"/>
      <c r="E913" s="459"/>
      <c r="F913" s="279"/>
    </row>
    <row r="914" ht="27.95" customHeight="1" spans="1:6">
      <c r="A914" s="461" t="s">
        <v>1699</v>
      </c>
      <c r="B914" s="320" t="s">
        <v>1700</v>
      </c>
      <c r="C914" s="375"/>
      <c r="D914" s="324"/>
      <c r="E914" s="459"/>
      <c r="F914" s="279"/>
    </row>
    <row r="915" ht="27.95" customHeight="1" spans="1:6">
      <c r="A915" s="461" t="s">
        <v>1701</v>
      </c>
      <c r="B915" s="320" t="s">
        <v>1644</v>
      </c>
      <c r="C915" s="375"/>
      <c r="D915" s="324"/>
      <c r="E915" s="459"/>
      <c r="F915" s="279"/>
    </row>
    <row r="916" ht="27.95" customHeight="1" spans="1:6">
      <c r="A916" s="461" t="s">
        <v>1702</v>
      </c>
      <c r="B916" s="320" t="s">
        <v>1703</v>
      </c>
      <c r="C916" s="375"/>
      <c r="D916" s="324"/>
      <c r="E916" s="459"/>
      <c r="F916" s="279"/>
    </row>
    <row r="917" ht="27.95" customHeight="1" spans="1:6">
      <c r="A917" s="461" t="s">
        <v>1704</v>
      </c>
      <c r="B917" s="320" t="s">
        <v>1705</v>
      </c>
      <c r="C917" s="467">
        <v>66</v>
      </c>
      <c r="D917" s="322"/>
      <c r="E917" s="463">
        <f>D917/C917-1</f>
        <v>-1</v>
      </c>
      <c r="F917" s="279"/>
    </row>
    <row r="918" ht="27.95" customHeight="1" spans="1:6">
      <c r="A918" s="461" t="s">
        <v>1706</v>
      </c>
      <c r="B918" s="320" t="s">
        <v>1707</v>
      </c>
      <c r="C918" s="375"/>
      <c r="D918" s="322"/>
      <c r="E918" s="463"/>
      <c r="F918" s="279"/>
    </row>
    <row r="919" ht="27.95" customHeight="1" spans="1:6">
      <c r="A919" s="461" t="s">
        <v>1708</v>
      </c>
      <c r="B919" s="320" t="s">
        <v>1709</v>
      </c>
      <c r="C919" s="375"/>
      <c r="D919" s="322"/>
      <c r="E919" s="463"/>
      <c r="F919" s="279"/>
    </row>
    <row r="920" ht="27.95" customHeight="1" spans="1:6">
      <c r="A920" s="461" t="s">
        <v>1710</v>
      </c>
      <c r="B920" s="320" t="s">
        <v>1711</v>
      </c>
      <c r="C920" s="375"/>
      <c r="D920" s="322"/>
      <c r="E920" s="463"/>
      <c r="F920" s="279"/>
    </row>
    <row r="921" ht="27.95" customHeight="1" spans="1:6">
      <c r="A921" s="457" t="s">
        <v>1712</v>
      </c>
      <c r="B921" s="473" t="s">
        <v>1713</v>
      </c>
      <c r="C921" s="464">
        <f>SUM(C922:C931)</f>
        <v>29616</v>
      </c>
      <c r="D921" s="464">
        <f>SUM(D922:D931)</f>
        <v>6363</v>
      </c>
      <c r="E921" s="459">
        <f>D921/C921-1</f>
        <v>-0.79</v>
      </c>
      <c r="F921" s="279"/>
    </row>
    <row r="922" ht="27.95" customHeight="1" spans="1:6">
      <c r="A922" s="461" t="s">
        <v>1714</v>
      </c>
      <c r="B922" s="320" t="s">
        <v>139</v>
      </c>
      <c r="C922" s="467">
        <v>190</v>
      </c>
      <c r="D922" s="375">
        <v>186</v>
      </c>
      <c r="E922" s="463">
        <f>D922/C922-1</f>
        <v>-0.02</v>
      </c>
      <c r="F922" s="279"/>
    </row>
    <row r="923" ht="27.95" customHeight="1" spans="1:6">
      <c r="A923" s="461" t="s">
        <v>1715</v>
      </c>
      <c r="B923" s="320" t="s">
        <v>141</v>
      </c>
      <c r="C923" s="467">
        <v>10</v>
      </c>
      <c r="D923" s="322"/>
      <c r="E923" s="463">
        <f>D923/C923-1</f>
        <v>-1</v>
      </c>
      <c r="F923" s="279"/>
    </row>
    <row r="924" ht="27.95" customHeight="1" spans="1:6">
      <c r="A924" s="461" t="s">
        <v>1716</v>
      </c>
      <c r="B924" s="320" t="s">
        <v>143</v>
      </c>
      <c r="C924" s="375"/>
      <c r="D924" s="322"/>
      <c r="E924" s="463"/>
      <c r="F924" s="279"/>
    </row>
    <row r="925" ht="27.95" customHeight="1" spans="1:6">
      <c r="A925" s="461" t="s">
        <v>1717</v>
      </c>
      <c r="B925" s="320" t="s">
        <v>1718</v>
      </c>
      <c r="C925" s="467">
        <v>9815</v>
      </c>
      <c r="D925" s="375">
        <v>450</v>
      </c>
      <c r="E925" s="463">
        <f>D925/C925-1</f>
        <v>-0.95</v>
      </c>
      <c r="F925" s="279"/>
    </row>
    <row r="926" ht="27.95" customHeight="1" spans="1:6">
      <c r="A926" s="461" t="s">
        <v>1719</v>
      </c>
      <c r="B926" s="320" t="s">
        <v>1720</v>
      </c>
      <c r="C926" s="467">
        <v>17031</v>
      </c>
      <c r="D926" s="375">
        <v>1532</v>
      </c>
      <c r="E926" s="463">
        <f>D926/C926-1</f>
        <v>-0.91</v>
      </c>
      <c r="F926" s="279"/>
    </row>
    <row r="927" ht="27.95" customHeight="1" spans="1:6">
      <c r="A927" s="461" t="s">
        <v>1721</v>
      </c>
      <c r="B927" s="320" t="s">
        <v>1722</v>
      </c>
      <c r="C927" s="375"/>
      <c r="D927" s="322"/>
      <c r="E927" s="463"/>
      <c r="F927" s="279"/>
    </row>
    <row r="928" ht="27.95" customHeight="1" spans="1:6">
      <c r="A928" s="461" t="s">
        <v>1723</v>
      </c>
      <c r="B928" s="473" t="s">
        <v>1724</v>
      </c>
      <c r="C928" s="375"/>
      <c r="D928" s="322"/>
      <c r="E928" s="463"/>
      <c r="F928" s="279"/>
    </row>
    <row r="929" ht="27.95" customHeight="1" spans="1:6">
      <c r="A929" s="461" t="s">
        <v>1725</v>
      </c>
      <c r="B929" s="320" t="s">
        <v>1726</v>
      </c>
      <c r="C929" s="375"/>
      <c r="D929" s="322"/>
      <c r="E929" s="463"/>
      <c r="F929" s="279"/>
    </row>
    <row r="930" ht="27.95" customHeight="1" spans="1:6">
      <c r="A930" s="461" t="s">
        <v>1727</v>
      </c>
      <c r="B930" s="473" t="s">
        <v>1728</v>
      </c>
      <c r="C930" s="467">
        <v>70</v>
      </c>
      <c r="D930" s="375">
        <v>59</v>
      </c>
      <c r="E930" s="463">
        <f>D930/C930-1</f>
        <v>-0.16</v>
      </c>
      <c r="F930" s="279"/>
    </row>
    <row r="931" ht="27.95" customHeight="1" spans="1:6">
      <c r="A931" s="461" t="s">
        <v>1729</v>
      </c>
      <c r="B931" s="473" t="s">
        <v>1730</v>
      </c>
      <c r="C931" s="467">
        <v>2500</v>
      </c>
      <c r="D931" s="375">
        <v>4136</v>
      </c>
      <c r="E931" s="463">
        <f>D931/C931-1</f>
        <v>0.65</v>
      </c>
      <c r="F931" s="279"/>
    </row>
    <row r="932" ht="27.95" customHeight="1" spans="1:6">
      <c r="A932" s="457" t="s">
        <v>1731</v>
      </c>
      <c r="B932" s="316" t="s">
        <v>1732</v>
      </c>
      <c r="C932" s="464">
        <f>SUM(C933:C938)</f>
        <v>3543</v>
      </c>
      <c r="D932" s="464">
        <f>SUM(D933:D938)</f>
        <v>2928</v>
      </c>
      <c r="E932" s="459">
        <f>D932/C932-1</f>
        <v>-0.17</v>
      </c>
      <c r="F932" s="279"/>
    </row>
    <row r="933" ht="27.95" customHeight="1" spans="1:6">
      <c r="A933" s="461" t="s">
        <v>1733</v>
      </c>
      <c r="B933" s="320" t="s">
        <v>1734</v>
      </c>
      <c r="C933" s="467">
        <v>130</v>
      </c>
      <c r="D933" s="322"/>
      <c r="E933" s="463">
        <f>D933/C933-1</f>
        <v>-1</v>
      </c>
      <c r="F933" s="279"/>
    </row>
    <row r="934" ht="27.95" customHeight="1" spans="1:6">
      <c r="A934" s="461" t="s">
        <v>1735</v>
      </c>
      <c r="B934" s="320" t="s">
        <v>1736</v>
      </c>
      <c r="C934" s="375"/>
      <c r="D934" s="322"/>
      <c r="E934" s="463"/>
      <c r="F934" s="279"/>
    </row>
    <row r="935" ht="27.95" customHeight="1" spans="1:6">
      <c r="A935" s="461" t="s">
        <v>1737</v>
      </c>
      <c r="B935" s="320" t="s">
        <v>1738</v>
      </c>
      <c r="C935" s="467">
        <v>1100</v>
      </c>
      <c r="D935" s="375">
        <v>2220</v>
      </c>
      <c r="E935" s="463">
        <f>D935/C935-1</f>
        <v>1.02</v>
      </c>
      <c r="F935" s="279"/>
    </row>
    <row r="936" ht="27.95" customHeight="1" spans="1:6">
      <c r="A936" s="461" t="s">
        <v>1739</v>
      </c>
      <c r="B936" s="320" t="s">
        <v>1740</v>
      </c>
      <c r="C936" s="375"/>
      <c r="D936" s="375"/>
      <c r="E936" s="463"/>
      <c r="F936" s="279"/>
    </row>
    <row r="937" ht="27.95" customHeight="1" spans="1:6">
      <c r="A937" s="461" t="s">
        <v>1741</v>
      </c>
      <c r="B937" s="320" t="s">
        <v>1742</v>
      </c>
      <c r="C937" s="375"/>
      <c r="D937" s="375">
        <v>100</v>
      </c>
      <c r="E937" s="463"/>
      <c r="F937" s="279"/>
    </row>
    <row r="938" ht="27.95" customHeight="1" spans="1:6">
      <c r="A938" s="461" t="s">
        <v>1743</v>
      </c>
      <c r="B938" s="320" t="s">
        <v>1744</v>
      </c>
      <c r="C938" s="467">
        <v>2313</v>
      </c>
      <c r="D938" s="375">
        <v>608</v>
      </c>
      <c r="E938" s="463">
        <f>D938/C938-1</f>
        <v>-0.74</v>
      </c>
      <c r="F938" s="279"/>
    </row>
    <row r="939" ht="27.95" customHeight="1" spans="1:6">
      <c r="A939" s="457" t="s">
        <v>1745</v>
      </c>
      <c r="B939" s="316" t="s">
        <v>1746</v>
      </c>
      <c r="C939" s="464">
        <f>SUM(C940:C945)</f>
        <v>1077</v>
      </c>
      <c r="D939" s="464">
        <f>SUM(D940:D945)</f>
        <v>1763</v>
      </c>
      <c r="E939" s="459">
        <f>D939/C939-1</f>
        <v>0.64</v>
      </c>
      <c r="F939" s="279"/>
    </row>
    <row r="940" ht="27.95" customHeight="1" spans="1:6">
      <c r="A940" s="461" t="s">
        <v>1747</v>
      </c>
      <c r="B940" s="320" t="s">
        <v>1748</v>
      </c>
      <c r="C940" s="375"/>
      <c r="D940" s="322"/>
      <c r="E940" s="463"/>
      <c r="F940" s="279"/>
    </row>
    <row r="941" ht="27.95" customHeight="1" spans="1:6">
      <c r="A941" s="461" t="s">
        <v>1749</v>
      </c>
      <c r="B941" s="474" t="s">
        <v>1750</v>
      </c>
      <c r="C941" s="375"/>
      <c r="D941" s="322"/>
      <c r="E941" s="463"/>
      <c r="F941" s="279"/>
    </row>
    <row r="942" ht="27.95" customHeight="1" spans="1:6">
      <c r="A942" s="461" t="s">
        <v>1751</v>
      </c>
      <c r="B942" s="320" t="s">
        <v>1752</v>
      </c>
      <c r="C942" s="467">
        <v>962</v>
      </c>
      <c r="D942" s="375">
        <v>1140</v>
      </c>
      <c r="E942" s="463">
        <f>D942/C942-1</f>
        <v>0.19</v>
      </c>
      <c r="F942" s="279"/>
    </row>
    <row r="943" ht="27.95" customHeight="1" spans="1:6">
      <c r="A943" s="461" t="s">
        <v>1753</v>
      </c>
      <c r="B943" s="473" t="s">
        <v>1754</v>
      </c>
      <c r="C943" s="467">
        <v>115</v>
      </c>
      <c r="D943" s="375">
        <v>605</v>
      </c>
      <c r="E943" s="463">
        <f>D943/C943-1</f>
        <v>4.26</v>
      </c>
      <c r="F943" s="279"/>
    </row>
    <row r="944" ht="27.95" customHeight="1" spans="1:6">
      <c r="A944" s="461" t="s">
        <v>1755</v>
      </c>
      <c r="B944" s="320" t="s">
        <v>1756</v>
      </c>
      <c r="C944" s="375"/>
      <c r="D944" s="375"/>
      <c r="E944" s="463"/>
      <c r="F944" s="279"/>
    </row>
    <row r="945" ht="27.95" customHeight="1" spans="1:6">
      <c r="A945" s="461" t="s">
        <v>1757</v>
      </c>
      <c r="B945" s="320" t="s">
        <v>1758</v>
      </c>
      <c r="C945" s="375"/>
      <c r="D945" s="375">
        <v>18</v>
      </c>
      <c r="E945" s="463"/>
      <c r="F945" s="279"/>
    </row>
    <row r="946" ht="27.95" customHeight="1" spans="1:6">
      <c r="A946" s="457" t="s">
        <v>1759</v>
      </c>
      <c r="B946" s="316" t="s">
        <v>1760</v>
      </c>
      <c r="C946" s="375"/>
      <c r="D946" s="324"/>
      <c r="E946" s="459"/>
      <c r="F946" s="279"/>
    </row>
    <row r="947" ht="27.95" customHeight="1" spans="1:6">
      <c r="A947" s="461" t="s">
        <v>1761</v>
      </c>
      <c r="B947" s="320" t="s">
        <v>1762</v>
      </c>
      <c r="C947" s="375"/>
      <c r="D947" s="324"/>
      <c r="E947" s="459"/>
      <c r="F947" s="279"/>
    </row>
    <row r="948" ht="27.95" customHeight="1" spans="1:6">
      <c r="A948" s="461" t="s">
        <v>1763</v>
      </c>
      <c r="B948" s="320" t="s">
        <v>1764</v>
      </c>
      <c r="C948" s="375"/>
      <c r="D948" s="324"/>
      <c r="E948" s="459"/>
      <c r="F948" s="279"/>
    </row>
    <row r="949" ht="27.95" customHeight="1" spans="1:6">
      <c r="A949" s="457" t="s">
        <v>1765</v>
      </c>
      <c r="B949" s="316" t="s">
        <v>1766</v>
      </c>
      <c r="C949" s="464">
        <f>C950+C951</f>
        <v>0</v>
      </c>
      <c r="D949" s="464">
        <f>D950+D951</f>
        <v>373</v>
      </c>
      <c r="E949" s="459"/>
      <c r="F949" s="279"/>
    </row>
    <row r="950" ht="27.95" customHeight="1" spans="1:6">
      <c r="A950" s="461" t="s">
        <v>1767</v>
      </c>
      <c r="B950" s="320" t="s">
        <v>1768</v>
      </c>
      <c r="C950" s="375"/>
      <c r="D950" s="324"/>
      <c r="E950" s="459"/>
      <c r="F950" s="279"/>
    </row>
    <row r="951" ht="27.95" customHeight="1" spans="1:6">
      <c r="A951" s="461" t="s">
        <v>1769</v>
      </c>
      <c r="B951" s="320" t="s">
        <v>1770</v>
      </c>
      <c r="C951" s="375"/>
      <c r="D951" s="375">
        <v>373</v>
      </c>
      <c r="E951" s="459"/>
      <c r="F951" s="279"/>
    </row>
    <row r="952" ht="27.95" customHeight="1" spans="1:6">
      <c r="A952" s="457" t="s">
        <v>93</v>
      </c>
      <c r="B952" s="316" t="s">
        <v>94</v>
      </c>
      <c r="C952" s="464">
        <f>C953+C976+C986+C996+C1001+C1008+C1013</f>
        <v>29862</v>
      </c>
      <c r="D952" s="464">
        <f>D953+D976+D986+D996+D1001+D1008+D1013</f>
        <v>9931</v>
      </c>
      <c r="E952" s="459">
        <f>D952/C952-1</f>
        <v>-0.67</v>
      </c>
      <c r="F952" s="279"/>
    </row>
    <row r="953" ht="27.95" customHeight="1" spans="1:6">
      <c r="A953" s="457" t="s">
        <v>1771</v>
      </c>
      <c r="B953" s="316" t="s">
        <v>1772</v>
      </c>
      <c r="C953" s="464">
        <f>SUM(C954:C975)</f>
        <v>2295</v>
      </c>
      <c r="D953" s="464">
        <f>SUM(D954:D975)</f>
        <v>2250</v>
      </c>
      <c r="E953" s="459">
        <f>D953/C953-1</f>
        <v>-0.02</v>
      </c>
      <c r="F953" s="279"/>
    </row>
    <row r="954" ht="27.95" customHeight="1" spans="1:6">
      <c r="A954" s="461" t="s">
        <v>1773</v>
      </c>
      <c r="B954" s="320" t="s">
        <v>139</v>
      </c>
      <c r="C954" s="467">
        <v>460</v>
      </c>
      <c r="D954" s="375">
        <v>500</v>
      </c>
      <c r="E954" s="463">
        <f>D954/C954-1</f>
        <v>0.09</v>
      </c>
      <c r="F954" s="279"/>
    </row>
    <row r="955" ht="27.95" customHeight="1" spans="1:6">
      <c r="A955" s="461" t="s">
        <v>1774</v>
      </c>
      <c r="B955" s="320" t="s">
        <v>141</v>
      </c>
      <c r="C955" s="375"/>
      <c r="D955" s="322"/>
      <c r="E955" s="463"/>
      <c r="F955" s="279"/>
    </row>
    <row r="956" ht="27.95" customHeight="1" spans="1:6">
      <c r="A956" s="461" t="s">
        <v>1775</v>
      </c>
      <c r="B956" s="320" t="s">
        <v>143</v>
      </c>
      <c r="C956" s="375"/>
      <c r="D956" s="322"/>
      <c r="E956" s="463"/>
      <c r="F956" s="279"/>
    </row>
    <row r="957" ht="27.95" customHeight="1" spans="1:6">
      <c r="A957" s="461" t="s">
        <v>1776</v>
      </c>
      <c r="B957" s="320" t="s">
        <v>1777</v>
      </c>
      <c r="C957" s="467">
        <v>1760</v>
      </c>
      <c r="D957" s="375">
        <v>1750</v>
      </c>
      <c r="E957" s="463">
        <f>D957/C957-1</f>
        <v>-0.01</v>
      </c>
      <c r="F957" s="279"/>
    </row>
    <row r="958" ht="27.95" customHeight="1" spans="1:6">
      <c r="A958" s="461" t="s">
        <v>1778</v>
      </c>
      <c r="B958" s="320" t="s">
        <v>1779</v>
      </c>
      <c r="C958" s="467">
        <v>75</v>
      </c>
      <c r="D958" s="322"/>
      <c r="E958" s="463">
        <f>D958/C958-1</f>
        <v>-1</v>
      </c>
      <c r="F958" s="279"/>
    </row>
    <row r="959" ht="27.95" customHeight="1" spans="1:6">
      <c r="A959" s="461" t="s">
        <v>1780</v>
      </c>
      <c r="B959" s="320" t="s">
        <v>1781</v>
      </c>
      <c r="C959" s="375"/>
      <c r="D959" s="322"/>
      <c r="E959" s="463"/>
      <c r="F959" s="279"/>
    </row>
    <row r="960" ht="27.95" customHeight="1" spans="1:6">
      <c r="A960" s="461" t="s">
        <v>1782</v>
      </c>
      <c r="B960" s="320" t="s">
        <v>1783</v>
      </c>
      <c r="C960" s="375"/>
      <c r="D960" s="324"/>
      <c r="E960" s="459"/>
      <c r="F960" s="279"/>
    </row>
    <row r="961" ht="27.95" customHeight="1" spans="1:6">
      <c r="A961" s="461" t="s">
        <v>1784</v>
      </c>
      <c r="B961" s="320" t="s">
        <v>1785</v>
      </c>
      <c r="C961" s="375"/>
      <c r="D961" s="324"/>
      <c r="E961" s="459"/>
      <c r="F961" s="279"/>
    </row>
    <row r="962" ht="27.95" customHeight="1" spans="1:6">
      <c r="A962" s="461" t="s">
        <v>1786</v>
      </c>
      <c r="B962" s="320" t="s">
        <v>1787</v>
      </c>
      <c r="C962" s="375"/>
      <c r="D962" s="324"/>
      <c r="E962" s="459"/>
      <c r="F962" s="279"/>
    </row>
    <row r="963" ht="27.95" customHeight="1" spans="1:6">
      <c r="A963" s="461" t="s">
        <v>1788</v>
      </c>
      <c r="B963" s="320" t="s">
        <v>1789</v>
      </c>
      <c r="C963" s="375"/>
      <c r="D963" s="324"/>
      <c r="E963" s="459"/>
      <c r="F963" s="279"/>
    </row>
    <row r="964" ht="27.95" customHeight="1" spans="1:6">
      <c r="A964" s="461" t="s">
        <v>1790</v>
      </c>
      <c r="B964" s="320" t="s">
        <v>1791</v>
      </c>
      <c r="C964" s="375"/>
      <c r="D964" s="324"/>
      <c r="E964" s="459"/>
      <c r="F964" s="279"/>
    </row>
    <row r="965" ht="27.95" customHeight="1" spans="1:6">
      <c r="A965" s="461" t="s">
        <v>1792</v>
      </c>
      <c r="B965" s="320" t="s">
        <v>1793</v>
      </c>
      <c r="C965" s="375"/>
      <c r="D965" s="324"/>
      <c r="E965" s="459"/>
      <c r="F965" s="279"/>
    </row>
    <row r="966" ht="27.95" customHeight="1" spans="1:6">
      <c r="A966" s="461" t="s">
        <v>1794</v>
      </c>
      <c r="B966" s="320" t="s">
        <v>1795</v>
      </c>
      <c r="C966" s="375"/>
      <c r="D966" s="324"/>
      <c r="E966" s="459"/>
      <c r="F966" s="279"/>
    </row>
    <row r="967" ht="27.95" customHeight="1" spans="1:6">
      <c r="A967" s="461" t="s">
        <v>1796</v>
      </c>
      <c r="B967" s="320" t="s">
        <v>1797</v>
      </c>
      <c r="C967" s="375"/>
      <c r="D967" s="324"/>
      <c r="E967" s="459"/>
      <c r="F967" s="279"/>
    </row>
    <row r="968" ht="27.95" customHeight="1" spans="1:6">
      <c r="A968" s="461" t="s">
        <v>1798</v>
      </c>
      <c r="B968" s="320" t="s">
        <v>1799</v>
      </c>
      <c r="C968" s="375"/>
      <c r="D968" s="324"/>
      <c r="E968" s="459"/>
      <c r="F968" s="279"/>
    </row>
    <row r="969" ht="27.95" customHeight="1" spans="1:6">
      <c r="A969" s="461" t="s">
        <v>1800</v>
      </c>
      <c r="B969" s="320" t="s">
        <v>1801</v>
      </c>
      <c r="C969" s="375"/>
      <c r="D969" s="324"/>
      <c r="E969" s="459"/>
      <c r="F969" s="279"/>
    </row>
    <row r="970" ht="27.95" customHeight="1" spans="1:6">
      <c r="A970" s="461" t="s">
        <v>1802</v>
      </c>
      <c r="B970" s="320" t="s">
        <v>1803</v>
      </c>
      <c r="C970" s="375"/>
      <c r="D970" s="324"/>
      <c r="E970" s="459"/>
      <c r="F970" s="279"/>
    </row>
    <row r="971" ht="27.95" customHeight="1" spans="1:6">
      <c r="A971" s="461" t="s">
        <v>1804</v>
      </c>
      <c r="B971" s="320" t="s">
        <v>1805</v>
      </c>
      <c r="C971" s="375"/>
      <c r="D971" s="324"/>
      <c r="E971" s="459"/>
      <c r="F971" s="279"/>
    </row>
    <row r="972" ht="27.95" customHeight="1" spans="1:6">
      <c r="A972" s="461" t="s">
        <v>1806</v>
      </c>
      <c r="B972" s="320" t="s">
        <v>1807</v>
      </c>
      <c r="C972" s="375"/>
      <c r="D972" s="324"/>
      <c r="E972" s="459"/>
      <c r="F972" s="279"/>
    </row>
    <row r="973" ht="27.95" customHeight="1" spans="1:6">
      <c r="A973" s="461" t="s">
        <v>1808</v>
      </c>
      <c r="B973" s="320" t="s">
        <v>1809</v>
      </c>
      <c r="C973" s="375"/>
      <c r="D973" s="324"/>
      <c r="E973" s="459"/>
      <c r="F973" s="279"/>
    </row>
    <row r="974" ht="27.95" customHeight="1" spans="1:6">
      <c r="A974" s="461" t="s">
        <v>1810</v>
      </c>
      <c r="B974" s="474" t="s">
        <v>1811</v>
      </c>
      <c r="C974" s="375"/>
      <c r="D974" s="324"/>
      <c r="E974" s="459"/>
      <c r="F974" s="279"/>
    </row>
    <row r="975" ht="27.95" customHeight="1" spans="1:6">
      <c r="A975" s="461" t="s">
        <v>1812</v>
      </c>
      <c r="B975" s="320" t="s">
        <v>1813</v>
      </c>
      <c r="C975" s="375"/>
      <c r="D975" s="324"/>
      <c r="E975" s="459"/>
      <c r="F975" s="279"/>
    </row>
    <row r="976" ht="27.95" customHeight="1" spans="1:6">
      <c r="A976" s="457" t="s">
        <v>1814</v>
      </c>
      <c r="B976" s="316" t="s">
        <v>1815</v>
      </c>
      <c r="C976" s="375"/>
      <c r="D976" s="324"/>
      <c r="E976" s="459"/>
      <c r="F976" s="279"/>
    </row>
    <row r="977" ht="27.95" customHeight="1" spans="1:6">
      <c r="A977" s="461" t="s">
        <v>1816</v>
      </c>
      <c r="B977" s="320" t="s">
        <v>139</v>
      </c>
      <c r="C977" s="375"/>
      <c r="D977" s="324"/>
      <c r="E977" s="459"/>
      <c r="F977" s="279"/>
    </row>
    <row r="978" ht="27.95" customHeight="1" spans="1:6">
      <c r="A978" s="461" t="s">
        <v>1817</v>
      </c>
      <c r="B978" s="320" t="s">
        <v>141</v>
      </c>
      <c r="C978" s="375"/>
      <c r="D978" s="324"/>
      <c r="E978" s="459"/>
      <c r="F978" s="279"/>
    </row>
    <row r="979" ht="27.95" customHeight="1" spans="1:6">
      <c r="A979" s="461" t="s">
        <v>1818</v>
      </c>
      <c r="B979" s="320" t="s">
        <v>143</v>
      </c>
      <c r="C979" s="375"/>
      <c r="D979" s="324"/>
      <c r="E979" s="459"/>
      <c r="F979" s="279"/>
    </row>
    <row r="980" ht="27.95" customHeight="1" spans="1:6">
      <c r="A980" s="461" t="s">
        <v>1819</v>
      </c>
      <c r="B980" s="320" t="s">
        <v>1820</v>
      </c>
      <c r="C980" s="375"/>
      <c r="D980" s="324"/>
      <c r="E980" s="459"/>
      <c r="F980" s="279"/>
    </row>
    <row r="981" ht="27.95" customHeight="1" spans="1:6">
      <c r="A981" s="461" t="s">
        <v>1821</v>
      </c>
      <c r="B981" s="320" t="s">
        <v>1822</v>
      </c>
      <c r="C981" s="375"/>
      <c r="D981" s="324"/>
      <c r="E981" s="459"/>
      <c r="F981" s="279"/>
    </row>
    <row r="982" ht="27.95" customHeight="1" spans="1:6">
      <c r="A982" s="461" t="s">
        <v>1823</v>
      </c>
      <c r="B982" s="320" t="s">
        <v>1824</v>
      </c>
      <c r="C982" s="375"/>
      <c r="D982" s="324"/>
      <c r="E982" s="459"/>
      <c r="F982" s="279"/>
    </row>
    <row r="983" ht="27.95" customHeight="1" spans="1:6">
      <c r="A983" s="461" t="s">
        <v>1825</v>
      </c>
      <c r="B983" s="320" t="s">
        <v>1826</v>
      </c>
      <c r="C983" s="375"/>
      <c r="D983" s="324"/>
      <c r="E983" s="459"/>
      <c r="F983" s="279"/>
    </row>
    <row r="984" ht="27.95" customHeight="1" spans="1:6">
      <c r="A984" s="461" t="s">
        <v>1827</v>
      </c>
      <c r="B984" s="320" t="s">
        <v>1828</v>
      </c>
      <c r="C984" s="375"/>
      <c r="D984" s="324"/>
      <c r="E984" s="459"/>
      <c r="F984" s="279"/>
    </row>
    <row r="985" ht="27.95" customHeight="1" spans="1:6">
      <c r="A985" s="461" t="s">
        <v>1829</v>
      </c>
      <c r="B985" s="320" t="s">
        <v>1830</v>
      </c>
      <c r="C985" s="375"/>
      <c r="D985" s="324"/>
      <c r="E985" s="459"/>
      <c r="F985" s="279"/>
    </row>
    <row r="986" ht="27.95" customHeight="1" spans="1:6">
      <c r="A986" s="457" t="s">
        <v>1831</v>
      </c>
      <c r="B986" s="316" t="s">
        <v>1832</v>
      </c>
      <c r="C986" s="375"/>
      <c r="D986" s="324"/>
      <c r="E986" s="459"/>
      <c r="F986" s="279"/>
    </row>
    <row r="987" ht="27.95" customHeight="1" spans="1:6">
      <c r="A987" s="461" t="s">
        <v>1833</v>
      </c>
      <c r="B987" s="320" t="s">
        <v>139</v>
      </c>
      <c r="C987" s="375"/>
      <c r="D987" s="324"/>
      <c r="E987" s="459"/>
      <c r="F987" s="279"/>
    </row>
    <row r="988" ht="27.95" customHeight="1" spans="1:6">
      <c r="A988" s="461" t="s">
        <v>1834</v>
      </c>
      <c r="B988" s="320" t="s">
        <v>141</v>
      </c>
      <c r="C988" s="375"/>
      <c r="D988" s="324"/>
      <c r="E988" s="459"/>
      <c r="F988" s="279"/>
    </row>
    <row r="989" ht="27.95" customHeight="1" spans="1:6">
      <c r="A989" s="461" t="s">
        <v>1835</v>
      </c>
      <c r="B989" s="320" t="s">
        <v>143</v>
      </c>
      <c r="C989" s="375"/>
      <c r="D989" s="324"/>
      <c r="E989" s="459"/>
      <c r="F989" s="279"/>
    </row>
    <row r="990" ht="27.95" customHeight="1" spans="1:6">
      <c r="A990" s="461" t="s">
        <v>1836</v>
      </c>
      <c r="B990" s="320" t="s">
        <v>1837</v>
      </c>
      <c r="C990" s="375"/>
      <c r="D990" s="324"/>
      <c r="E990" s="459"/>
      <c r="F990" s="279"/>
    </row>
    <row r="991" ht="27.95" customHeight="1" spans="1:6">
      <c r="A991" s="461" t="s">
        <v>1838</v>
      </c>
      <c r="B991" s="320" t="s">
        <v>1839</v>
      </c>
      <c r="C991" s="375"/>
      <c r="D991" s="324"/>
      <c r="E991" s="459"/>
      <c r="F991" s="279"/>
    </row>
    <row r="992" ht="27.95" customHeight="1" spans="1:6">
      <c r="A992" s="461" t="s">
        <v>1840</v>
      </c>
      <c r="B992" s="320" t="s">
        <v>1841</v>
      </c>
      <c r="C992" s="375"/>
      <c r="D992" s="324"/>
      <c r="E992" s="459"/>
      <c r="F992" s="279"/>
    </row>
    <row r="993" ht="27.95" customHeight="1" spans="1:6">
      <c r="A993" s="461" t="s">
        <v>1842</v>
      </c>
      <c r="B993" s="320" t="s">
        <v>1843</v>
      </c>
      <c r="C993" s="375"/>
      <c r="D993" s="324"/>
      <c r="E993" s="459"/>
      <c r="F993" s="279"/>
    </row>
    <row r="994" ht="27.95" customHeight="1" spans="1:6">
      <c r="A994" s="461" t="s">
        <v>1844</v>
      </c>
      <c r="B994" s="320" t="s">
        <v>1845</v>
      </c>
      <c r="C994" s="375"/>
      <c r="D994" s="324"/>
      <c r="E994" s="459"/>
      <c r="F994" s="279"/>
    </row>
    <row r="995" ht="27.95" customHeight="1" spans="1:6">
      <c r="A995" s="461" t="s">
        <v>1846</v>
      </c>
      <c r="B995" s="320" t="s">
        <v>1847</v>
      </c>
      <c r="C995" s="375"/>
      <c r="D995" s="324"/>
      <c r="E995" s="459"/>
      <c r="F995" s="279"/>
    </row>
    <row r="996" ht="27.95" customHeight="1" spans="1:6">
      <c r="A996" s="457" t="s">
        <v>1848</v>
      </c>
      <c r="B996" s="484" t="s">
        <v>1849</v>
      </c>
      <c r="C996" s="464">
        <f>SUM(C997:C1000)</f>
        <v>65</v>
      </c>
      <c r="D996" s="464">
        <f>SUM(D997:D1000)</f>
        <v>89</v>
      </c>
      <c r="E996" s="459">
        <f>D996/C996-1</f>
        <v>0.37</v>
      </c>
      <c r="F996" s="279"/>
    </row>
    <row r="997" ht="27.95" customHeight="1" spans="1:6">
      <c r="A997" s="461" t="s">
        <v>1850</v>
      </c>
      <c r="B997" s="474" t="s">
        <v>1851</v>
      </c>
      <c r="C997" s="467">
        <v>5</v>
      </c>
      <c r="D997" s="375">
        <v>8</v>
      </c>
      <c r="E997" s="463">
        <f>D997/C997-1</f>
        <v>0.6</v>
      </c>
      <c r="F997" s="279"/>
    </row>
    <row r="998" ht="27.95" customHeight="1" spans="1:6">
      <c r="A998" s="461" t="s">
        <v>1852</v>
      </c>
      <c r="B998" s="474" t="s">
        <v>1853</v>
      </c>
      <c r="C998" s="467">
        <v>60</v>
      </c>
      <c r="D998" s="375">
        <v>46</v>
      </c>
      <c r="E998" s="463">
        <f>D998/C998-1</f>
        <v>-0.23</v>
      </c>
      <c r="F998" s="279"/>
    </row>
    <row r="999" ht="27.95" customHeight="1" spans="1:6">
      <c r="A999" s="461" t="s">
        <v>1854</v>
      </c>
      <c r="B999" s="474" t="s">
        <v>1855</v>
      </c>
      <c r="C999" s="375"/>
      <c r="D999" s="375">
        <v>35</v>
      </c>
      <c r="E999" s="463"/>
      <c r="F999" s="279"/>
    </row>
    <row r="1000" ht="27.95" customHeight="1" spans="1:6">
      <c r="A1000" s="461" t="s">
        <v>1856</v>
      </c>
      <c r="B1000" s="474" t="s">
        <v>1857</v>
      </c>
      <c r="C1000" s="375"/>
      <c r="D1000" s="324"/>
      <c r="E1000" s="459"/>
      <c r="F1000" s="279"/>
    </row>
    <row r="1001" ht="27.95" customHeight="1" spans="1:6">
      <c r="A1001" s="457" t="s">
        <v>1858</v>
      </c>
      <c r="B1001" s="316" t="s">
        <v>1859</v>
      </c>
      <c r="C1001" s="375"/>
      <c r="D1001" s="324"/>
      <c r="E1001" s="459"/>
      <c r="F1001" s="279"/>
    </row>
    <row r="1002" ht="27.95" customHeight="1" spans="1:6">
      <c r="A1002" s="461" t="s">
        <v>1860</v>
      </c>
      <c r="B1002" s="320" t="s">
        <v>139</v>
      </c>
      <c r="C1002" s="375"/>
      <c r="D1002" s="324"/>
      <c r="E1002" s="459"/>
      <c r="F1002" s="279"/>
    </row>
    <row r="1003" ht="27.95" customHeight="1" spans="1:6">
      <c r="A1003" s="461" t="s">
        <v>1861</v>
      </c>
      <c r="B1003" s="320" t="s">
        <v>141</v>
      </c>
      <c r="C1003" s="375"/>
      <c r="D1003" s="324"/>
      <c r="E1003" s="459"/>
      <c r="F1003" s="279"/>
    </row>
    <row r="1004" ht="27.95" customHeight="1" spans="1:6">
      <c r="A1004" s="461" t="s">
        <v>1862</v>
      </c>
      <c r="B1004" s="320" t="s">
        <v>143</v>
      </c>
      <c r="C1004" s="375"/>
      <c r="D1004" s="324"/>
      <c r="E1004" s="459"/>
      <c r="F1004" s="279"/>
    </row>
    <row r="1005" ht="27.95" customHeight="1" spans="1:6">
      <c r="A1005" s="461" t="s">
        <v>1863</v>
      </c>
      <c r="B1005" s="320" t="s">
        <v>1828</v>
      </c>
      <c r="C1005" s="375"/>
      <c r="D1005" s="324"/>
      <c r="E1005" s="459"/>
      <c r="F1005" s="279"/>
    </row>
    <row r="1006" ht="27.95" customHeight="1" spans="1:6">
      <c r="A1006" s="461" t="s">
        <v>1864</v>
      </c>
      <c r="B1006" s="320" t="s">
        <v>1865</v>
      </c>
      <c r="C1006" s="375"/>
      <c r="D1006" s="324"/>
      <c r="E1006" s="459"/>
      <c r="F1006" s="279"/>
    </row>
    <row r="1007" ht="27.95" customHeight="1" spans="1:6">
      <c r="A1007" s="461" t="s">
        <v>1866</v>
      </c>
      <c r="B1007" s="320" t="s">
        <v>1867</v>
      </c>
      <c r="C1007" s="375"/>
      <c r="D1007" s="324"/>
      <c r="E1007" s="459"/>
      <c r="F1007" s="279"/>
    </row>
    <row r="1008" ht="27.95" customHeight="1" spans="1:6">
      <c r="A1008" s="457" t="s">
        <v>1868</v>
      </c>
      <c r="B1008" s="316" t="s">
        <v>1869</v>
      </c>
      <c r="C1008" s="464">
        <f>SUM(C1009:C1012)</f>
        <v>27502</v>
      </c>
      <c r="D1008" s="464">
        <f>SUM(D1009:D1012)</f>
        <v>7592</v>
      </c>
      <c r="E1008" s="459">
        <f>D1008/C1008-1</f>
        <v>-0.72</v>
      </c>
      <c r="F1008" s="279"/>
    </row>
    <row r="1009" ht="27.95" customHeight="1" spans="1:6">
      <c r="A1009" s="461" t="s">
        <v>1870</v>
      </c>
      <c r="B1009" s="320" t="s">
        <v>1871</v>
      </c>
      <c r="C1009" s="467">
        <v>1900</v>
      </c>
      <c r="D1009" s="322">
        <v>2000</v>
      </c>
      <c r="E1009" s="463">
        <f>D1009/C1009-1</f>
        <v>0.05</v>
      </c>
      <c r="F1009" s="279"/>
    </row>
    <row r="1010" ht="27.95" customHeight="1" spans="1:6">
      <c r="A1010" s="461" t="s">
        <v>1872</v>
      </c>
      <c r="B1010" s="320" t="s">
        <v>1873</v>
      </c>
      <c r="C1010" s="467">
        <v>25602</v>
      </c>
      <c r="D1010" s="322">
        <v>5592</v>
      </c>
      <c r="E1010" s="463">
        <f>D1010/C1010-1</f>
        <v>-0.78</v>
      </c>
      <c r="F1010" s="279"/>
    </row>
    <row r="1011" ht="27.95" customHeight="1" spans="1:6">
      <c r="A1011" s="461" t="s">
        <v>1874</v>
      </c>
      <c r="B1011" s="320" t="s">
        <v>1875</v>
      </c>
      <c r="C1011" s="467"/>
      <c r="D1011" s="322"/>
      <c r="E1011" s="463"/>
      <c r="F1011" s="279"/>
    </row>
    <row r="1012" ht="27.95" customHeight="1" spans="1:6">
      <c r="A1012" s="461" t="s">
        <v>1876</v>
      </c>
      <c r="B1012" s="320" t="s">
        <v>1877</v>
      </c>
      <c r="C1012" s="375"/>
      <c r="D1012" s="322"/>
      <c r="E1012" s="463"/>
      <c r="F1012" s="279"/>
    </row>
    <row r="1013" ht="27.95" customHeight="1" spans="1:6">
      <c r="A1013" s="457" t="s">
        <v>1878</v>
      </c>
      <c r="B1013" s="316" t="s">
        <v>1879</v>
      </c>
      <c r="C1013" s="375"/>
      <c r="D1013" s="324"/>
      <c r="E1013" s="459"/>
      <c r="F1013" s="279"/>
    </row>
    <row r="1014" ht="27.95" customHeight="1" spans="1:6">
      <c r="A1014" s="461" t="s">
        <v>1880</v>
      </c>
      <c r="B1014" s="320" t="s">
        <v>1881</v>
      </c>
      <c r="C1014" s="375"/>
      <c r="D1014" s="324"/>
      <c r="E1014" s="459"/>
      <c r="F1014" s="279"/>
    </row>
    <row r="1015" ht="27.95" customHeight="1" spans="1:6">
      <c r="A1015" s="461" t="s">
        <v>1882</v>
      </c>
      <c r="B1015" s="320" t="s">
        <v>1883</v>
      </c>
      <c r="C1015" s="375"/>
      <c r="D1015" s="324"/>
      <c r="E1015" s="459"/>
      <c r="F1015" s="279"/>
    </row>
    <row r="1016" ht="27.95" customHeight="1" spans="1:6">
      <c r="A1016" s="457" t="s">
        <v>95</v>
      </c>
      <c r="B1016" s="316" t="s">
        <v>96</v>
      </c>
      <c r="C1016" s="464">
        <f>C1017+C1027+C1043+C1048+C1065+C1072+C1080</f>
        <v>3432</v>
      </c>
      <c r="D1016" s="464">
        <f>D1017+D1027+D1043+D1048+D1065+D1072+D1080</f>
        <v>3432</v>
      </c>
      <c r="E1016" s="459"/>
      <c r="F1016" s="279"/>
    </row>
    <row r="1017" ht="27.95" customHeight="1" spans="1:6">
      <c r="A1017" s="457" t="s">
        <v>1884</v>
      </c>
      <c r="B1017" s="316" t="s">
        <v>1885</v>
      </c>
      <c r="C1017" s="464">
        <f>SUM(C1018:C1026)</f>
        <v>3200</v>
      </c>
      <c r="D1017" s="464">
        <v>3198</v>
      </c>
      <c r="E1017" s="459"/>
      <c r="F1017" s="279"/>
    </row>
    <row r="1018" ht="27.95" customHeight="1" spans="1:6">
      <c r="A1018" s="461" t="s">
        <v>1886</v>
      </c>
      <c r="B1018" s="320" t="s">
        <v>139</v>
      </c>
      <c r="C1018" s="375"/>
      <c r="D1018" s="322"/>
      <c r="E1018" s="463"/>
      <c r="F1018" s="279"/>
    </row>
    <row r="1019" ht="27.95" customHeight="1" spans="1:6">
      <c r="A1019" s="461" t="s">
        <v>1887</v>
      </c>
      <c r="B1019" s="320" t="s">
        <v>141</v>
      </c>
      <c r="C1019" s="375"/>
      <c r="D1019" s="322"/>
      <c r="E1019" s="463"/>
      <c r="F1019" s="279"/>
    </row>
    <row r="1020" ht="27.95" customHeight="1" spans="1:6">
      <c r="A1020" s="461" t="s">
        <v>1888</v>
      </c>
      <c r="B1020" s="320" t="s">
        <v>143</v>
      </c>
      <c r="C1020" s="375"/>
      <c r="D1020" s="322"/>
      <c r="E1020" s="463"/>
      <c r="F1020" s="279"/>
    </row>
    <row r="1021" ht="27.95" customHeight="1" spans="1:6">
      <c r="A1021" s="461" t="s">
        <v>1889</v>
      </c>
      <c r="B1021" s="320" t="s">
        <v>1890</v>
      </c>
      <c r="C1021" s="375"/>
      <c r="D1021" s="322"/>
      <c r="E1021" s="463"/>
      <c r="F1021" s="279"/>
    </row>
    <row r="1022" ht="27.95" customHeight="1" spans="1:6">
      <c r="A1022" s="461" t="s">
        <v>1891</v>
      </c>
      <c r="B1022" s="320" t="s">
        <v>1892</v>
      </c>
      <c r="C1022" s="375"/>
      <c r="D1022" s="322"/>
      <c r="E1022" s="463"/>
      <c r="F1022" s="279"/>
    </row>
    <row r="1023" ht="27.95" customHeight="1" spans="1:6">
      <c r="A1023" s="461" t="s">
        <v>1893</v>
      </c>
      <c r="B1023" s="320" t="s">
        <v>1894</v>
      </c>
      <c r="C1023" s="375"/>
      <c r="D1023" s="322"/>
      <c r="E1023" s="463"/>
      <c r="F1023" s="279"/>
    </row>
    <row r="1024" ht="27.95" customHeight="1" spans="1:6">
      <c r="A1024" s="461" t="s">
        <v>1895</v>
      </c>
      <c r="B1024" s="320" t="s">
        <v>1896</v>
      </c>
      <c r="C1024" s="375"/>
      <c r="D1024" s="322"/>
      <c r="E1024" s="463"/>
      <c r="F1024" s="279"/>
    </row>
    <row r="1025" ht="27.95" customHeight="1" spans="1:6">
      <c r="A1025" s="461" t="s">
        <v>1897</v>
      </c>
      <c r="B1025" s="320" t="s">
        <v>1898</v>
      </c>
      <c r="C1025" s="375"/>
      <c r="D1025" s="322"/>
      <c r="E1025" s="463"/>
      <c r="F1025" s="279"/>
    </row>
    <row r="1026" ht="27.95" customHeight="1" spans="1:6">
      <c r="A1026" s="461" t="s">
        <v>1899</v>
      </c>
      <c r="B1026" s="320" t="s">
        <v>1900</v>
      </c>
      <c r="C1026" s="467">
        <v>3200</v>
      </c>
      <c r="D1026" s="322">
        <v>3198</v>
      </c>
      <c r="E1026" s="463">
        <f>D1026/C1026-1</f>
        <v>0</v>
      </c>
      <c r="F1026" s="279"/>
    </row>
    <row r="1027" ht="27.95" customHeight="1" spans="1:6">
      <c r="A1027" s="457" t="s">
        <v>1901</v>
      </c>
      <c r="B1027" s="316" t="s">
        <v>1902</v>
      </c>
      <c r="C1027" s="375"/>
      <c r="D1027" s="324"/>
      <c r="E1027" s="459"/>
      <c r="F1027" s="279"/>
    </row>
    <row r="1028" ht="27.95" customHeight="1" spans="1:6">
      <c r="A1028" s="461" t="s">
        <v>1903</v>
      </c>
      <c r="B1028" s="320" t="s">
        <v>139</v>
      </c>
      <c r="C1028" s="375"/>
      <c r="D1028" s="324"/>
      <c r="E1028" s="459"/>
      <c r="F1028" s="279"/>
    </row>
    <row r="1029" ht="27.95" customHeight="1" spans="1:6">
      <c r="A1029" s="461" t="s">
        <v>1904</v>
      </c>
      <c r="B1029" s="320" t="s">
        <v>141</v>
      </c>
      <c r="C1029" s="375"/>
      <c r="D1029" s="324"/>
      <c r="E1029" s="459"/>
      <c r="F1029" s="279"/>
    </row>
    <row r="1030" ht="27.95" customHeight="1" spans="1:6">
      <c r="A1030" s="461" t="s">
        <v>1905</v>
      </c>
      <c r="B1030" s="320" t="s">
        <v>143</v>
      </c>
      <c r="C1030" s="375"/>
      <c r="D1030" s="324"/>
      <c r="E1030" s="459"/>
      <c r="F1030" s="279"/>
    </row>
    <row r="1031" ht="27.95" customHeight="1" spans="1:6">
      <c r="A1031" s="461" t="s">
        <v>1906</v>
      </c>
      <c r="B1031" s="320" t="s">
        <v>1907</v>
      </c>
      <c r="C1031" s="375"/>
      <c r="D1031" s="324"/>
      <c r="E1031" s="459"/>
      <c r="F1031" s="279"/>
    </row>
    <row r="1032" ht="27.95" customHeight="1" spans="1:6">
      <c r="A1032" s="461" t="s">
        <v>1908</v>
      </c>
      <c r="B1032" s="320" t="s">
        <v>1909</v>
      </c>
      <c r="C1032" s="375"/>
      <c r="D1032" s="324"/>
      <c r="E1032" s="459"/>
      <c r="F1032" s="279"/>
    </row>
    <row r="1033" ht="27.95" customHeight="1" spans="1:6">
      <c r="A1033" s="461" t="s">
        <v>1910</v>
      </c>
      <c r="B1033" s="320" t="s">
        <v>1911</v>
      </c>
      <c r="C1033" s="375"/>
      <c r="D1033" s="324"/>
      <c r="E1033" s="459"/>
      <c r="F1033" s="279"/>
    </row>
    <row r="1034" ht="27.95" customHeight="1" spans="1:6">
      <c r="A1034" s="461" t="s">
        <v>1912</v>
      </c>
      <c r="B1034" s="320" t="s">
        <v>1913</v>
      </c>
      <c r="C1034" s="375"/>
      <c r="D1034" s="324"/>
      <c r="E1034" s="459"/>
      <c r="F1034" s="279"/>
    </row>
    <row r="1035" ht="27.95" customHeight="1" spans="1:6">
      <c r="A1035" s="461" t="s">
        <v>1914</v>
      </c>
      <c r="B1035" s="320" t="s">
        <v>1915</v>
      </c>
      <c r="C1035" s="375"/>
      <c r="D1035" s="324"/>
      <c r="E1035" s="459"/>
      <c r="F1035" s="279"/>
    </row>
    <row r="1036" ht="27.95" customHeight="1" spans="1:6">
      <c r="A1036" s="461" t="s">
        <v>1916</v>
      </c>
      <c r="B1036" s="320" t="s">
        <v>1917</v>
      </c>
      <c r="C1036" s="375"/>
      <c r="D1036" s="324"/>
      <c r="E1036" s="459"/>
      <c r="F1036" s="279"/>
    </row>
    <row r="1037" ht="27.95" customHeight="1" spans="1:6">
      <c r="A1037" s="461" t="s">
        <v>1918</v>
      </c>
      <c r="B1037" s="320" t="s">
        <v>1919</v>
      </c>
      <c r="C1037" s="375"/>
      <c r="D1037" s="324"/>
      <c r="E1037" s="459"/>
      <c r="F1037" s="279"/>
    </row>
    <row r="1038" ht="27.95" customHeight="1" spans="1:6">
      <c r="A1038" s="461" t="s">
        <v>1920</v>
      </c>
      <c r="B1038" s="320" t="s">
        <v>1921</v>
      </c>
      <c r="C1038" s="375"/>
      <c r="D1038" s="324"/>
      <c r="E1038" s="459"/>
      <c r="F1038" s="279"/>
    </row>
    <row r="1039" ht="27.95" customHeight="1" spans="1:6">
      <c r="A1039" s="461" t="s">
        <v>1922</v>
      </c>
      <c r="B1039" s="320" t="s">
        <v>1923</v>
      </c>
      <c r="C1039" s="375"/>
      <c r="D1039" s="324"/>
      <c r="E1039" s="459"/>
      <c r="F1039" s="279"/>
    </row>
    <row r="1040" ht="27.95" customHeight="1" spans="1:6">
      <c r="A1040" s="461" t="s">
        <v>1924</v>
      </c>
      <c r="B1040" s="320" t="s">
        <v>1925</v>
      </c>
      <c r="C1040" s="375"/>
      <c r="D1040" s="324"/>
      <c r="E1040" s="459"/>
      <c r="F1040" s="279"/>
    </row>
    <row r="1041" ht="27.95" customHeight="1" spans="1:6">
      <c r="A1041" s="461" t="s">
        <v>1926</v>
      </c>
      <c r="B1041" s="320" t="s">
        <v>1927</v>
      </c>
      <c r="C1041" s="375"/>
      <c r="D1041" s="324"/>
      <c r="E1041" s="459"/>
      <c r="F1041" s="279"/>
    </row>
    <row r="1042" ht="27.95" customHeight="1" spans="1:6">
      <c r="A1042" s="461" t="s">
        <v>1928</v>
      </c>
      <c r="B1042" s="320" t="s">
        <v>1929</v>
      </c>
      <c r="C1042" s="375"/>
      <c r="D1042" s="324"/>
      <c r="E1042" s="459"/>
      <c r="F1042" s="279"/>
    </row>
    <row r="1043" ht="27.95" customHeight="1" spans="1:6">
      <c r="A1043" s="457" t="s">
        <v>1930</v>
      </c>
      <c r="B1043" s="316" t="s">
        <v>1931</v>
      </c>
      <c r="C1043" s="375"/>
      <c r="D1043" s="324"/>
      <c r="E1043" s="459"/>
      <c r="F1043" s="279"/>
    </row>
    <row r="1044" ht="27.95" customHeight="1" spans="1:6">
      <c r="A1044" s="461" t="s">
        <v>1932</v>
      </c>
      <c r="B1044" s="320" t="s">
        <v>139</v>
      </c>
      <c r="C1044" s="375"/>
      <c r="D1044" s="324"/>
      <c r="E1044" s="459"/>
      <c r="F1044" s="279"/>
    </row>
    <row r="1045" ht="27.95" customHeight="1" spans="1:6">
      <c r="A1045" s="461" t="s">
        <v>1933</v>
      </c>
      <c r="B1045" s="320" t="s">
        <v>141</v>
      </c>
      <c r="C1045" s="375"/>
      <c r="D1045" s="324"/>
      <c r="E1045" s="459"/>
      <c r="F1045" s="279"/>
    </row>
    <row r="1046" ht="27.95" customHeight="1" spans="1:6">
      <c r="A1046" s="461" t="s">
        <v>1934</v>
      </c>
      <c r="B1046" s="320" t="s">
        <v>143</v>
      </c>
      <c r="C1046" s="375"/>
      <c r="D1046" s="324"/>
      <c r="E1046" s="459"/>
      <c r="F1046" s="279"/>
    </row>
    <row r="1047" ht="27.95" customHeight="1" spans="1:6">
      <c r="A1047" s="461" t="s">
        <v>1935</v>
      </c>
      <c r="B1047" s="320" t="s">
        <v>1936</v>
      </c>
      <c r="C1047" s="375"/>
      <c r="D1047" s="324"/>
      <c r="E1047" s="459"/>
      <c r="F1047" s="279"/>
    </row>
    <row r="1048" ht="27.95" customHeight="1" spans="1:6">
      <c r="A1048" s="457" t="s">
        <v>1937</v>
      </c>
      <c r="B1048" s="316" t="s">
        <v>1938</v>
      </c>
      <c r="C1048" s="464">
        <f>SUM(C1049:C1064)</f>
        <v>112</v>
      </c>
      <c r="D1048" s="464">
        <f>SUM(D1049:D1064)</f>
        <v>213</v>
      </c>
      <c r="E1048" s="459">
        <f>D1048/C1048-1</f>
        <v>0.9</v>
      </c>
      <c r="F1048" s="279"/>
    </row>
    <row r="1049" ht="27.95" customHeight="1" spans="1:6">
      <c r="A1049" s="461" t="s">
        <v>1939</v>
      </c>
      <c r="B1049" s="320" t="s">
        <v>139</v>
      </c>
      <c r="C1049" s="375"/>
      <c r="D1049" s="324"/>
      <c r="E1049" s="459"/>
      <c r="F1049" s="279"/>
    </row>
    <row r="1050" ht="27.95" customHeight="1" spans="1:6">
      <c r="A1050" s="461" t="s">
        <v>1940</v>
      </c>
      <c r="B1050" s="320" t="s">
        <v>141</v>
      </c>
      <c r="C1050" s="375"/>
      <c r="D1050" s="324"/>
      <c r="E1050" s="459"/>
      <c r="F1050" s="279"/>
    </row>
    <row r="1051" ht="27.95" customHeight="1" spans="1:6">
      <c r="A1051" s="461" t="s">
        <v>1941</v>
      </c>
      <c r="B1051" s="320" t="s">
        <v>143</v>
      </c>
      <c r="C1051" s="375"/>
      <c r="D1051" s="324"/>
      <c r="E1051" s="459"/>
      <c r="F1051" s="279"/>
    </row>
    <row r="1052" ht="27.95" customHeight="1" spans="1:6">
      <c r="A1052" s="461" t="s">
        <v>1942</v>
      </c>
      <c r="B1052" s="320" t="s">
        <v>1943</v>
      </c>
      <c r="C1052" s="375"/>
      <c r="D1052" s="324"/>
      <c r="E1052" s="459"/>
      <c r="F1052" s="279"/>
    </row>
    <row r="1053" ht="27.95" customHeight="1" spans="1:6">
      <c r="A1053" s="461" t="s">
        <v>1944</v>
      </c>
      <c r="B1053" s="468" t="s">
        <v>1945</v>
      </c>
      <c r="C1053" s="375"/>
      <c r="D1053" s="324"/>
      <c r="E1053" s="459"/>
      <c r="F1053" s="279"/>
    </row>
    <row r="1054" ht="27.95" customHeight="1" spans="1:6">
      <c r="A1054" s="461" t="s">
        <v>1946</v>
      </c>
      <c r="B1054" s="320" t="s">
        <v>1947</v>
      </c>
      <c r="C1054" s="375"/>
      <c r="D1054" s="324"/>
      <c r="E1054" s="459"/>
      <c r="F1054" s="279"/>
    </row>
    <row r="1055" ht="27.95" customHeight="1" spans="1:6">
      <c r="A1055" s="461" t="s">
        <v>1948</v>
      </c>
      <c r="B1055" s="320" t="s">
        <v>1949</v>
      </c>
      <c r="C1055" s="467">
        <v>2</v>
      </c>
      <c r="D1055" s="322">
        <v>2</v>
      </c>
      <c r="E1055" s="463"/>
      <c r="F1055" s="279"/>
    </row>
    <row r="1056" ht="27.95" customHeight="1" spans="1:6">
      <c r="A1056" s="461" t="s">
        <v>1950</v>
      </c>
      <c r="B1056" s="468" t="s">
        <v>1951</v>
      </c>
      <c r="C1056" s="375"/>
      <c r="D1056" s="322"/>
      <c r="E1056" s="463"/>
      <c r="F1056" s="279"/>
    </row>
    <row r="1057" ht="27.95" customHeight="1" spans="1:6">
      <c r="A1057" s="461" t="s">
        <v>1952</v>
      </c>
      <c r="B1057" s="468" t="s">
        <v>1953</v>
      </c>
      <c r="C1057" s="375"/>
      <c r="D1057" s="322"/>
      <c r="E1057" s="463"/>
      <c r="F1057" s="279"/>
    </row>
    <row r="1058" ht="27.95" customHeight="1" spans="1:6">
      <c r="A1058" s="461" t="s">
        <v>1954</v>
      </c>
      <c r="B1058" s="468" t="s">
        <v>1955</v>
      </c>
      <c r="C1058" s="375"/>
      <c r="D1058" s="322"/>
      <c r="E1058" s="463"/>
      <c r="F1058" s="279"/>
    </row>
    <row r="1059" ht="27.95" customHeight="1" spans="1:6">
      <c r="A1059" s="461" t="s">
        <v>1956</v>
      </c>
      <c r="B1059" s="468" t="s">
        <v>1957</v>
      </c>
      <c r="C1059" s="375"/>
      <c r="D1059" s="322"/>
      <c r="E1059" s="463"/>
      <c r="F1059" s="279"/>
    </row>
    <row r="1060" ht="27.95" customHeight="1" spans="1:6">
      <c r="A1060" s="461" t="s">
        <v>1958</v>
      </c>
      <c r="B1060" s="468" t="s">
        <v>1959</v>
      </c>
      <c r="C1060" s="375"/>
      <c r="D1060" s="322"/>
      <c r="E1060" s="463"/>
      <c r="F1060" s="279"/>
    </row>
    <row r="1061" ht="27.95" customHeight="1" spans="1:6">
      <c r="A1061" s="469">
        <v>2150516</v>
      </c>
      <c r="B1061" s="485" t="s">
        <v>1960</v>
      </c>
      <c r="C1061" s="467">
        <v>110</v>
      </c>
      <c r="D1061" s="322"/>
      <c r="E1061" s="463">
        <f>D1061/C1061-1</f>
        <v>-1</v>
      </c>
      <c r="F1061" s="279"/>
    </row>
    <row r="1062" ht="27.95" customHeight="1" spans="1:6">
      <c r="A1062" s="469">
        <v>2150517</v>
      </c>
      <c r="B1062" s="485" t="s">
        <v>1961</v>
      </c>
      <c r="C1062" s="375"/>
      <c r="D1062" s="322">
        <v>210</v>
      </c>
      <c r="E1062" s="463"/>
      <c r="F1062" s="279"/>
    </row>
    <row r="1063" ht="27.95" customHeight="1" spans="1:6">
      <c r="A1063" s="469">
        <v>2150550</v>
      </c>
      <c r="B1063" s="485" t="s">
        <v>1038</v>
      </c>
      <c r="C1063" s="375"/>
      <c r="D1063" s="324"/>
      <c r="E1063" s="459"/>
      <c r="F1063" s="279"/>
    </row>
    <row r="1064" ht="27.95" customHeight="1" spans="1:6">
      <c r="A1064" s="461" t="s">
        <v>1962</v>
      </c>
      <c r="B1064" s="320" t="s">
        <v>1963</v>
      </c>
      <c r="C1064" s="375"/>
      <c r="D1064" s="322">
        <v>1</v>
      </c>
      <c r="E1064" s="463"/>
      <c r="F1064" s="279"/>
    </row>
    <row r="1065" ht="27.95" customHeight="1" spans="1:6">
      <c r="A1065" s="457" t="s">
        <v>1964</v>
      </c>
      <c r="B1065" s="316" t="s">
        <v>1965</v>
      </c>
      <c r="C1065" s="375"/>
      <c r="D1065" s="324"/>
      <c r="E1065" s="459"/>
      <c r="F1065" s="279"/>
    </row>
    <row r="1066" ht="27.95" customHeight="1" spans="1:6">
      <c r="A1066" s="461" t="s">
        <v>1966</v>
      </c>
      <c r="B1066" s="320" t="s">
        <v>139</v>
      </c>
      <c r="C1066" s="375"/>
      <c r="D1066" s="324"/>
      <c r="E1066" s="459"/>
      <c r="F1066" s="279"/>
    </row>
    <row r="1067" ht="27.95" customHeight="1" spans="1:6">
      <c r="A1067" s="461" t="s">
        <v>1967</v>
      </c>
      <c r="B1067" s="320" t="s">
        <v>141</v>
      </c>
      <c r="C1067" s="375"/>
      <c r="D1067" s="324"/>
      <c r="E1067" s="459"/>
      <c r="F1067" s="279"/>
    </row>
    <row r="1068" ht="27.95" customHeight="1" spans="1:6">
      <c r="A1068" s="461" t="s">
        <v>1968</v>
      </c>
      <c r="B1068" s="320" t="s">
        <v>143</v>
      </c>
      <c r="C1068" s="375"/>
      <c r="D1068" s="324"/>
      <c r="E1068" s="459"/>
      <c r="F1068" s="279"/>
    </row>
    <row r="1069" ht="27.95" customHeight="1" spans="1:6">
      <c r="A1069" s="461" t="s">
        <v>1969</v>
      </c>
      <c r="B1069" s="320" t="s">
        <v>1970</v>
      </c>
      <c r="C1069" s="375"/>
      <c r="D1069" s="324"/>
      <c r="E1069" s="459"/>
      <c r="F1069" s="279"/>
    </row>
    <row r="1070" ht="27.95" customHeight="1" spans="1:6">
      <c r="A1070" s="461" t="s">
        <v>1971</v>
      </c>
      <c r="B1070" s="320" t="s">
        <v>1972</v>
      </c>
      <c r="C1070" s="375"/>
      <c r="D1070" s="324"/>
      <c r="E1070" s="459"/>
      <c r="F1070" s="279"/>
    </row>
    <row r="1071" ht="27.95" customHeight="1" spans="1:6">
      <c r="A1071" s="461" t="s">
        <v>1973</v>
      </c>
      <c r="B1071" s="320" t="s">
        <v>1974</v>
      </c>
      <c r="C1071" s="375"/>
      <c r="D1071" s="324"/>
      <c r="E1071" s="459"/>
      <c r="F1071" s="279"/>
    </row>
    <row r="1072" ht="27.95" customHeight="1" spans="1:6">
      <c r="A1072" s="457" t="s">
        <v>1975</v>
      </c>
      <c r="B1072" s="316" t="s">
        <v>1976</v>
      </c>
      <c r="C1072" s="464">
        <f>SUM(C1073:C1079)</f>
        <v>120</v>
      </c>
      <c r="D1072" s="464">
        <f>SUM(D1073:D1079)</f>
        <v>21</v>
      </c>
      <c r="E1072" s="459">
        <f>D1072/C1072-1</f>
        <v>-0.83</v>
      </c>
      <c r="F1072" s="279"/>
    </row>
    <row r="1073" ht="27.95" customHeight="1" spans="1:6">
      <c r="A1073" s="461" t="s">
        <v>1977</v>
      </c>
      <c r="B1073" s="320" t="s">
        <v>139</v>
      </c>
      <c r="C1073" s="375"/>
      <c r="D1073" s="324"/>
      <c r="E1073" s="459"/>
      <c r="F1073" s="279"/>
    </row>
    <row r="1074" ht="27.95" customHeight="1" spans="1:6">
      <c r="A1074" s="461" t="s">
        <v>1978</v>
      </c>
      <c r="B1074" s="320" t="s">
        <v>141</v>
      </c>
      <c r="C1074" s="375"/>
      <c r="D1074" s="324"/>
      <c r="E1074" s="459"/>
      <c r="F1074" s="279"/>
    </row>
    <row r="1075" ht="27.95" customHeight="1" spans="1:6">
      <c r="A1075" s="461" t="s">
        <v>1979</v>
      </c>
      <c r="B1075" s="320" t="s">
        <v>143</v>
      </c>
      <c r="C1075" s="375"/>
      <c r="D1075" s="324"/>
      <c r="E1075" s="459"/>
      <c r="F1075" s="279"/>
    </row>
    <row r="1076" ht="27.95" customHeight="1" spans="1:6">
      <c r="A1076" s="461" t="s">
        <v>1980</v>
      </c>
      <c r="B1076" s="320" t="s">
        <v>1981</v>
      </c>
      <c r="C1076" s="375"/>
      <c r="D1076" s="324"/>
      <c r="E1076" s="459"/>
      <c r="F1076" s="279"/>
    </row>
    <row r="1077" ht="27.95" customHeight="1" spans="1:6">
      <c r="A1077" s="461" t="s">
        <v>1982</v>
      </c>
      <c r="B1077" s="320" t="s">
        <v>1983</v>
      </c>
      <c r="C1077" s="375"/>
      <c r="D1077" s="324"/>
      <c r="E1077" s="459"/>
      <c r="F1077" s="279"/>
    </row>
    <row r="1078" ht="27.95" customHeight="1" spans="1:6">
      <c r="A1078" s="469">
        <v>2150806</v>
      </c>
      <c r="B1078" s="479" t="s">
        <v>1984</v>
      </c>
      <c r="C1078" s="375">
        <v>120</v>
      </c>
      <c r="D1078" s="322">
        <v>21</v>
      </c>
      <c r="E1078" s="463">
        <f>D1078/C1078-1</f>
        <v>-0.83</v>
      </c>
      <c r="F1078" s="279"/>
    </row>
    <row r="1079" ht="27.95" customHeight="1" spans="1:6">
      <c r="A1079" s="461" t="s">
        <v>1985</v>
      </c>
      <c r="B1079" s="320" t="s">
        <v>1986</v>
      </c>
      <c r="C1079" s="375"/>
      <c r="D1079" s="324"/>
      <c r="E1079" s="459"/>
      <c r="F1079" s="279"/>
    </row>
    <row r="1080" ht="27.95" customHeight="1" spans="1:6">
      <c r="A1080" s="457" t="s">
        <v>1987</v>
      </c>
      <c r="B1080" s="316" t="s">
        <v>1988</v>
      </c>
      <c r="C1080" s="375"/>
      <c r="D1080" s="324"/>
      <c r="E1080" s="459"/>
      <c r="F1080" s="279"/>
    </row>
    <row r="1081" ht="27.95" customHeight="1" spans="1:6">
      <c r="A1081" s="461" t="s">
        <v>1989</v>
      </c>
      <c r="B1081" s="320" t="s">
        <v>1990</v>
      </c>
      <c r="C1081" s="375"/>
      <c r="D1081" s="324"/>
      <c r="E1081" s="459"/>
      <c r="F1081" s="279"/>
    </row>
    <row r="1082" ht="27.95" customHeight="1" spans="1:6">
      <c r="A1082" s="461" t="s">
        <v>1991</v>
      </c>
      <c r="B1082" s="320" t="s">
        <v>1992</v>
      </c>
      <c r="C1082" s="375"/>
      <c r="D1082" s="324"/>
      <c r="E1082" s="459"/>
      <c r="F1082" s="279"/>
    </row>
    <row r="1083" ht="27.95" customHeight="1" spans="1:6">
      <c r="A1083" s="461" t="s">
        <v>1993</v>
      </c>
      <c r="B1083" s="320" t="s">
        <v>1994</v>
      </c>
      <c r="C1083" s="375"/>
      <c r="D1083" s="324"/>
      <c r="E1083" s="459"/>
      <c r="F1083" s="279"/>
    </row>
    <row r="1084" ht="27.95" customHeight="1" spans="1:6">
      <c r="A1084" s="461" t="s">
        <v>1995</v>
      </c>
      <c r="B1084" s="320" t="s">
        <v>1996</v>
      </c>
      <c r="C1084" s="375"/>
      <c r="D1084" s="324"/>
      <c r="E1084" s="459"/>
      <c r="F1084" s="279"/>
    </row>
    <row r="1085" ht="27.95" customHeight="1" spans="1:6">
      <c r="A1085" s="461" t="s">
        <v>1997</v>
      </c>
      <c r="B1085" s="320" t="s">
        <v>1998</v>
      </c>
      <c r="C1085" s="375"/>
      <c r="D1085" s="324"/>
      <c r="E1085" s="459"/>
      <c r="F1085" s="279"/>
    </row>
    <row r="1086" ht="27.95" customHeight="1" spans="1:6">
      <c r="A1086" s="457" t="s">
        <v>97</v>
      </c>
      <c r="B1086" s="316" t="s">
        <v>98</v>
      </c>
      <c r="C1086" s="464">
        <f>C1087+C1097+C1103</f>
        <v>1390</v>
      </c>
      <c r="D1086" s="464">
        <f>D1087+D1097+D1103</f>
        <v>732</v>
      </c>
      <c r="E1086" s="459">
        <f>D1086/C1086-1</f>
        <v>-0.47</v>
      </c>
      <c r="F1086" s="279"/>
    </row>
    <row r="1087" ht="27.95" customHeight="1" spans="1:6">
      <c r="A1087" s="457" t="s">
        <v>1999</v>
      </c>
      <c r="B1087" s="316" t="s">
        <v>2000</v>
      </c>
      <c r="C1087" s="464">
        <f>SUM(C1088:C1096)</f>
        <v>360</v>
      </c>
      <c r="D1087" s="464">
        <f>SUM(D1088:D1096)</f>
        <v>525</v>
      </c>
      <c r="E1087" s="459">
        <f>D1087/C1087-1</f>
        <v>0.46</v>
      </c>
      <c r="F1087" s="279"/>
    </row>
    <row r="1088" ht="27.95" customHeight="1" spans="1:6">
      <c r="A1088" s="461" t="s">
        <v>2001</v>
      </c>
      <c r="B1088" s="320" t="s">
        <v>139</v>
      </c>
      <c r="C1088" s="467">
        <v>120</v>
      </c>
      <c r="D1088" s="322">
        <v>109</v>
      </c>
      <c r="E1088" s="463">
        <f>D1088/C1088-1</f>
        <v>-0.09</v>
      </c>
      <c r="F1088" s="279"/>
    </row>
    <row r="1089" ht="27.95" customHeight="1" spans="1:6">
      <c r="A1089" s="461" t="s">
        <v>2002</v>
      </c>
      <c r="B1089" s="320" t="s">
        <v>141</v>
      </c>
      <c r="C1089" s="375"/>
      <c r="D1089" s="322"/>
      <c r="E1089" s="463"/>
      <c r="F1089" s="279"/>
    </row>
    <row r="1090" ht="27.95" customHeight="1" spans="1:6">
      <c r="A1090" s="461" t="s">
        <v>2003</v>
      </c>
      <c r="B1090" s="320" t="s">
        <v>143</v>
      </c>
      <c r="C1090" s="375"/>
      <c r="D1090" s="322"/>
      <c r="E1090" s="463"/>
      <c r="F1090" s="279"/>
    </row>
    <row r="1091" ht="27.95" customHeight="1" spans="1:6">
      <c r="A1091" s="461" t="s">
        <v>2004</v>
      </c>
      <c r="B1091" s="320" t="s">
        <v>2005</v>
      </c>
      <c r="C1091" s="375"/>
      <c r="D1091" s="322"/>
      <c r="E1091" s="463"/>
      <c r="F1091" s="279"/>
    </row>
    <row r="1092" ht="27.95" customHeight="1" spans="1:6">
      <c r="A1092" s="461" t="s">
        <v>2006</v>
      </c>
      <c r="B1092" s="320" t="s">
        <v>2007</v>
      </c>
      <c r="C1092" s="375"/>
      <c r="D1092" s="322"/>
      <c r="E1092" s="463"/>
      <c r="F1092" s="279"/>
    </row>
    <row r="1093" ht="27.95" customHeight="1" spans="1:6">
      <c r="A1093" s="461" t="s">
        <v>2008</v>
      </c>
      <c r="B1093" s="320" t="s">
        <v>2009</v>
      </c>
      <c r="C1093" s="375"/>
      <c r="D1093" s="322"/>
      <c r="E1093" s="463"/>
      <c r="F1093" s="279"/>
    </row>
    <row r="1094" ht="27.95" customHeight="1" spans="1:6">
      <c r="A1094" s="461" t="s">
        <v>2010</v>
      </c>
      <c r="B1094" s="320" t="s">
        <v>2011</v>
      </c>
      <c r="C1094" s="467">
        <v>180</v>
      </c>
      <c r="D1094" s="322">
        <v>156</v>
      </c>
      <c r="E1094" s="463">
        <f>D1094/C1094-1</f>
        <v>-0.13</v>
      </c>
      <c r="F1094" s="279"/>
    </row>
    <row r="1095" ht="27.95" customHeight="1" spans="1:6">
      <c r="A1095" s="461" t="s">
        <v>2012</v>
      </c>
      <c r="B1095" s="320" t="s">
        <v>157</v>
      </c>
      <c r="C1095" s="375"/>
      <c r="D1095" s="322"/>
      <c r="E1095" s="463"/>
      <c r="F1095" s="279"/>
    </row>
    <row r="1096" ht="27.95" customHeight="1" spans="1:6">
      <c r="A1096" s="461" t="s">
        <v>2013</v>
      </c>
      <c r="B1096" s="320" t="s">
        <v>2014</v>
      </c>
      <c r="C1096" s="467">
        <v>60</v>
      </c>
      <c r="D1096" s="322">
        <v>260</v>
      </c>
      <c r="E1096" s="463">
        <f>D1096/C1096-1</f>
        <v>3.33</v>
      </c>
      <c r="F1096" s="279"/>
    </row>
    <row r="1097" ht="27.95" customHeight="1" spans="1:6">
      <c r="A1097" s="457" t="s">
        <v>2015</v>
      </c>
      <c r="B1097" s="316" t="s">
        <v>2016</v>
      </c>
      <c r="C1097" s="464">
        <f>SUM(C1098:C1102)</f>
        <v>250</v>
      </c>
      <c r="D1097" s="464">
        <f>SUM(D1098:D1102)</f>
        <v>207</v>
      </c>
      <c r="E1097" s="459">
        <f>D1097/C1097-1</f>
        <v>-0.17</v>
      </c>
      <c r="F1097" s="279"/>
    </row>
    <row r="1098" ht="27.95" customHeight="1" spans="1:6">
      <c r="A1098" s="461" t="s">
        <v>2017</v>
      </c>
      <c r="B1098" s="320" t="s">
        <v>139</v>
      </c>
      <c r="C1098" s="375"/>
      <c r="D1098" s="324"/>
      <c r="E1098" s="459"/>
      <c r="F1098" s="279"/>
    </row>
    <row r="1099" ht="27.95" customHeight="1" spans="1:6">
      <c r="A1099" s="461" t="s">
        <v>2018</v>
      </c>
      <c r="B1099" s="320" t="s">
        <v>141</v>
      </c>
      <c r="C1099" s="375"/>
      <c r="D1099" s="324"/>
      <c r="E1099" s="459"/>
      <c r="F1099" s="279"/>
    </row>
    <row r="1100" ht="27.95" customHeight="1" spans="1:6">
      <c r="A1100" s="461" t="s">
        <v>2019</v>
      </c>
      <c r="B1100" s="320" t="s">
        <v>143</v>
      </c>
      <c r="C1100" s="375"/>
      <c r="D1100" s="324"/>
      <c r="E1100" s="459"/>
      <c r="F1100" s="279"/>
    </row>
    <row r="1101" ht="27.95" customHeight="1" spans="1:6">
      <c r="A1101" s="461" t="s">
        <v>2020</v>
      </c>
      <c r="B1101" s="320" t="s">
        <v>2021</v>
      </c>
      <c r="C1101" s="375"/>
      <c r="D1101" s="324"/>
      <c r="E1101" s="459"/>
      <c r="F1101" s="279"/>
    </row>
    <row r="1102" ht="27.95" customHeight="1" spans="1:6">
      <c r="A1102" s="461" t="s">
        <v>2022</v>
      </c>
      <c r="B1102" s="320" t="s">
        <v>2023</v>
      </c>
      <c r="C1102" s="467">
        <v>250</v>
      </c>
      <c r="D1102" s="322">
        <v>207</v>
      </c>
      <c r="E1102" s="463">
        <f>D1102/C1102-1</f>
        <v>-0.17</v>
      </c>
      <c r="F1102" s="279"/>
    </row>
    <row r="1103" ht="27.95" customHeight="1" spans="1:6">
      <c r="A1103" s="457" t="s">
        <v>2024</v>
      </c>
      <c r="B1103" s="316" t="s">
        <v>2025</v>
      </c>
      <c r="C1103" s="464">
        <f>SUM(C1104:C1105)</f>
        <v>780</v>
      </c>
      <c r="D1103" s="464">
        <f>SUM(D1104:D1105)</f>
        <v>0</v>
      </c>
      <c r="E1103" s="459">
        <f>D1103/C1103-1</f>
        <v>-1</v>
      </c>
      <c r="F1103" s="279"/>
    </row>
    <row r="1104" ht="27.95" customHeight="1" spans="1:6">
      <c r="A1104" s="461" t="s">
        <v>2026</v>
      </c>
      <c r="B1104" s="320" t="s">
        <v>2027</v>
      </c>
      <c r="C1104" s="375"/>
      <c r="D1104" s="324"/>
      <c r="E1104" s="459"/>
      <c r="F1104" s="279"/>
    </row>
    <row r="1105" ht="27.95" customHeight="1" spans="1:6">
      <c r="A1105" s="461" t="s">
        <v>2028</v>
      </c>
      <c r="B1105" s="320" t="s">
        <v>2029</v>
      </c>
      <c r="C1105" s="467">
        <v>780</v>
      </c>
      <c r="D1105" s="324"/>
      <c r="E1105" s="463">
        <f>D1105/C1105-1</f>
        <v>-1</v>
      </c>
      <c r="F1105" s="279"/>
    </row>
    <row r="1106" ht="27.95" customHeight="1" spans="1:6">
      <c r="A1106" s="457" t="s">
        <v>99</v>
      </c>
      <c r="B1106" s="316" t="s">
        <v>100</v>
      </c>
      <c r="C1106" s="464">
        <f>C1107+C1114+C1124+C1130</f>
        <v>50</v>
      </c>
      <c r="D1106" s="324"/>
      <c r="E1106" s="459">
        <f>D1106/C1106-1</f>
        <v>-1</v>
      </c>
      <c r="F1106" s="279"/>
    </row>
    <row r="1107" ht="27.95" customHeight="1" spans="1:6">
      <c r="A1107" s="457" t="s">
        <v>2030</v>
      </c>
      <c r="B1107" s="316" t="s">
        <v>2031</v>
      </c>
      <c r="C1107" s="375"/>
      <c r="D1107" s="324"/>
      <c r="E1107" s="459"/>
      <c r="F1107" s="279"/>
    </row>
    <row r="1108" ht="27.95" customHeight="1" spans="1:6">
      <c r="A1108" s="461" t="s">
        <v>2032</v>
      </c>
      <c r="B1108" s="320" t="s">
        <v>139</v>
      </c>
      <c r="C1108" s="375"/>
      <c r="D1108" s="324"/>
      <c r="E1108" s="459"/>
      <c r="F1108" s="279"/>
    </row>
    <row r="1109" ht="27.95" customHeight="1" spans="1:6">
      <c r="A1109" s="461" t="s">
        <v>2033</v>
      </c>
      <c r="B1109" s="320" t="s">
        <v>141</v>
      </c>
      <c r="C1109" s="375"/>
      <c r="D1109" s="324"/>
      <c r="E1109" s="459"/>
      <c r="F1109" s="279"/>
    </row>
    <row r="1110" ht="27.95" customHeight="1" spans="1:6">
      <c r="A1110" s="461" t="s">
        <v>2034</v>
      </c>
      <c r="B1110" s="320" t="s">
        <v>143</v>
      </c>
      <c r="C1110" s="375"/>
      <c r="D1110" s="324"/>
      <c r="E1110" s="459"/>
      <c r="F1110" s="279"/>
    </row>
    <row r="1111" ht="27.95" customHeight="1" spans="1:6">
      <c r="A1111" s="461" t="s">
        <v>2035</v>
      </c>
      <c r="B1111" s="320" t="s">
        <v>2036</v>
      </c>
      <c r="C1111" s="375"/>
      <c r="D1111" s="324"/>
      <c r="E1111" s="459"/>
      <c r="F1111" s="279"/>
    </row>
    <row r="1112" ht="27.95" customHeight="1" spans="1:6">
      <c r="A1112" s="461" t="s">
        <v>2037</v>
      </c>
      <c r="B1112" s="320" t="s">
        <v>157</v>
      </c>
      <c r="C1112" s="375"/>
      <c r="D1112" s="324"/>
      <c r="E1112" s="459"/>
      <c r="F1112" s="279"/>
    </row>
    <row r="1113" ht="27.95" customHeight="1" spans="1:6">
      <c r="A1113" s="461" t="s">
        <v>2038</v>
      </c>
      <c r="B1113" s="320" t="s">
        <v>2039</v>
      </c>
      <c r="C1113" s="375"/>
      <c r="D1113" s="324"/>
      <c r="E1113" s="459"/>
      <c r="F1113" s="279"/>
    </row>
    <row r="1114" ht="27.95" customHeight="1" spans="1:6">
      <c r="A1114" s="486">
        <v>21702</v>
      </c>
      <c r="B1114" s="487" t="s">
        <v>2040</v>
      </c>
      <c r="C1114" s="375"/>
      <c r="D1114" s="324"/>
      <c r="E1114" s="459"/>
      <c r="F1114" s="279"/>
    </row>
    <row r="1115" ht="27.95" customHeight="1" spans="1:6">
      <c r="A1115" s="488">
        <v>2170201</v>
      </c>
      <c r="B1115" s="481" t="s">
        <v>2041</v>
      </c>
      <c r="C1115" s="375"/>
      <c r="D1115" s="324"/>
      <c r="E1115" s="459"/>
      <c r="F1115" s="279"/>
    </row>
    <row r="1116" ht="27.95" customHeight="1" spans="1:6">
      <c r="A1116" s="488">
        <v>2170202</v>
      </c>
      <c r="B1116" s="481" t="s">
        <v>2042</v>
      </c>
      <c r="C1116" s="375"/>
      <c r="D1116" s="324"/>
      <c r="E1116" s="459"/>
      <c r="F1116" s="279"/>
    </row>
    <row r="1117" ht="27.95" customHeight="1" spans="1:6">
      <c r="A1117" s="488">
        <v>2170203</v>
      </c>
      <c r="B1117" s="481" t="s">
        <v>2043</v>
      </c>
      <c r="C1117" s="375"/>
      <c r="D1117" s="324"/>
      <c r="E1117" s="459"/>
      <c r="F1117" s="279"/>
    </row>
    <row r="1118" ht="27.95" customHeight="1" spans="1:6">
      <c r="A1118" s="488">
        <v>2170204</v>
      </c>
      <c r="B1118" s="481" t="s">
        <v>2044</v>
      </c>
      <c r="C1118" s="375"/>
      <c r="D1118" s="324"/>
      <c r="E1118" s="459"/>
      <c r="F1118" s="279"/>
    </row>
    <row r="1119" ht="27.95" customHeight="1" spans="1:6">
      <c r="A1119" s="488">
        <v>2170205</v>
      </c>
      <c r="B1119" s="481" t="s">
        <v>2045</v>
      </c>
      <c r="C1119" s="375"/>
      <c r="D1119" s="324"/>
      <c r="E1119" s="459"/>
      <c r="F1119" s="279"/>
    </row>
    <row r="1120" ht="27.95" customHeight="1" spans="1:6">
      <c r="A1120" s="488">
        <v>2170206</v>
      </c>
      <c r="B1120" s="481" t="s">
        <v>2046</v>
      </c>
      <c r="C1120" s="375"/>
      <c r="D1120" s="324"/>
      <c r="E1120" s="459"/>
      <c r="F1120" s="279"/>
    </row>
    <row r="1121" ht="27.95" customHeight="1" spans="1:6">
      <c r="A1121" s="488">
        <v>2170207</v>
      </c>
      <c r="B1121" s="481" t="s">
        <v>2047</v>
      </c>
      <c r="C1121" s="375"/>
      <c r="D1121" s="324"/>
      <c r="E1121" s="459"/>
      <c r="F1121" s="279"/>
    </row>
    <row r="1122" ht="27.95" customHeight="1" spans="1:6">
      <c r="A1122" s="488">
        <v>2170208</v>
      </c>
      <c r="B1122" s="481" t="s">
        <v>2048</v>
      </c>
      <c r="C1122" s="375"/>
      <c r="D1122" s="324"/>
      <c r="E1122" s="459"/>
      <c r="F1122" s="279"/>
    </row>
    <row r="1123" ht="27.95" customHeight="1" spans="1:6">
      <c r="A1123" s="488">
        <v>2170299</v>
      </c>
      <c r="B1123" s="481" t="s">
        <v>2049</v>
      </c>
      <c r="C1123" s="375"/>
      <c r="D1123" s="324"/>
      <c r="E1123" s="459"/>
      <c r="F1123" s="279"/>
    </row>
    <row r="1124" ht="27.95" customHeight="1" spans="1:6">
      <c r="A1124" s="457" t="s">
        <v>2050</v>
      </c>
      <c r="B1124" s="316" t="s">
        <v>2051</v>
      </c>
      <c r="C1124" s="375"/>
      <c r="D1124" s="324"/>
      <c r="E1124" s="459"/>
      <c r="F1124" s="279"/>
    </row>
    <row r="1125" ht="27.95" customHeight="1" spans="1:6">
      <c r="A1125" s="461" t="s">
        <v>2052</v>
      </c>
      <c r="B1125" s="320" t="s">
        <v>2053</v>
      </c>
      <c r="C1125" s="375"/>
      <c r="D1125" s="324"/>
      <c r="E1125" s="459"/>
      <c r="F1125" s="279"/>
    </row>
    <row r="1126" ht="27.95" customHeight="1" spans="1:6">
      <c r="A1126" s="461" t="s">
        <v>2054</v>
      </c>
      <c r="B1126" s="320" t="s">
        <v>2055</v>
      </c>
      <c r="C1126" s="375"/>
      <c r="D1126" s="324"/>
      <c r="E1126" s="459"/>
      <c r="F1126" s="279"/>
    </row>
    <row r="1127" ht="27.95" customHeight="1" spans="1:6">
      <c r="A1127" s="461" t="s">
        <v>2056</v>
      </c>
      <c r="B1127" s="320" t="s">
        <v>2057</v>
      </c>
      <c r="C1127" s="375"/>
      <c r="D1127" s="324"/>
      <c r="E1127" s="459"/>
      <c r="F1127" s="279"/>
    </row>
    <row r="1128" ht="27.95" customHeight="1" spans="1:6">
      <c r="A1128" s="461" t="s">
        <v>2058</v>
      </c>
      <c r="B1128" s="320" t="s">
        <v>2059</v>
      </c>
      <c r="C1128" s="375"/>
      <c r="D1128" s="324"/>
      <c r="E1128" s="459"/>
      <c r="F1128" s="279"/>
    </row>
    <row r="1129" ht="27.95" customHeight="1" spans="1:6">
      <c r="A1129" s="461" t="s">
        <v>2060</v>
      </c>
      <c r="B1129" s="320" t="s">
        <v>2061</v>
      </c>
      <c r="C1129" s="375"/>
      <c r="D1129" s="324"/>
      <c r="E1129" s="459"/>
      <c r="F1129" s="279"/>
    </row>
    <row r="1130" ht="27.95" customHeight="1" spans="1:6">
      <c r="A1130" s="457" t="s">
        <v>2062</v>
      </c>
      <c r="B1130" s="316" t="s">
        <v>2063</v>
      </c>
      <c r="C1130" s="375">
        <f>SUM(C1131:C1132)</f>
        <v>50</v>
      </c>
      <c r="D1130" s="322"/>
      <c r="E1130" s="463">
        <f>D1130/C1130-1</f>
        <v>-1</v>
      </c>
      <c r="F1130" s="279"/>
    </row>
    <row r="1131" ht="27.95" customHeight="1" spans="1:6">
      <c r="A1131" s="478">
        <v>2179902</v>
      </c>
      <c r="B1131" s="320" t="s">
        <v>2064</v>
      </c>
      <c r="C1131" s="375"/>
      <c r="D1131" s="324"/>
      <c r="E1131" s="459"/>
      <c r="F1131" s="279"/>
    </row>
    <row r="1132" ht="27.95" customHeight="1" spans="1:6">
      <c r="A1132" s="478">
        <v>2179999</v>
      </c>
      <c r="B1132" s="320" t="s">
        <v>2061</v>
      </c>
      <c r="C1132" s="464">
        <v>50</v>
      </c>
      <c r="D1132" s="324"/>
      <c r="E1132" s="459">
        <f>D1132/C1132-1</f>
        <v>-1</v>
      </c>
      <c r="F1132" s="279"/>
    </row>
    <row r="1133" ht="27.95" customHeight="1" spans="1:6">
      <c r="A1133" s="457" t="s">
        <v>101</v>
      </c>
      <c r="B1133" s="316" t="s">
        <v>102</v>
      </c>
      <c r="C1133" s="464"/>
      <c r="D1133" s="324"/>
      <c r="E1133" s="459"/>
      <c r="F1133" s="279"/>
    </row>
    <row r="1134" ht="27.95" customHeight="1" spans="1:6">
      <c r="A1134" s="457" t="s">
        <v>2065</v>
      </c>
      <c r="B1134" s="316" t="s">
        <v>2066</v>
      </c>
      <c r="C1134" s="375"/>
      <c r="D1134" s="324"/>
      <c r="E1134" s="459"/>
      <c r="F1134" s="279"/>
    </row>
    <row r="1135" ht="27.95" customHeight="1" spans="1:6">
      <c r="A1135" s="457" t="s">
        <v>2067</v>
      </c>
      <c r="B1135" s="316" t="s">
        <v>2068</v>
      </c>
      <c r="C1135" s="375"/>
      <c r="D1135" s="324"/>
      <c r="E1135" s="459"/>
      <c r="F1135" s="279"/>
    </row>
    <row r="1136" ht="27.95" customHeight="1" spans="1:6">
      <c r="A1136" s="457" t="s">
        <v>2069</v>
      </c>
      <c r="B1136" s="473" t="s">
        <v>2070</v>
      </c>
      <c r="C1136" s="375"/>
      <c r="D1136" s="324"/>
      <c r="E1136" s="459"/>
      <c r="F1136" s="279"/>
    </row>
    <row r="1137" ht="27.95" customHeight="1" spans="1:6">
      <c r="A1137" s="457" t="s">
        <v>2071</v>
      </c>
      <c r="B1137" s="473" t="s">
        <v>2072</v>
      </c>
      <c r="C1137" s="375"/>
      <c r="D1137" s="324"/>
      <c r="E1137" s="459"/>
      <c r="F1137" s="279"/>
    </row>
    <row r="1138" ht="27.95" customHeight="1" spans="1:6">
      <c r="A1138" s="457" t="s">
        <v>2073</v>
      </c>
      <c r="B1138" s="316" t="s">
        <v>2074</v>
      </c>
      <c r="C1138" s="375"/>
      <c r="D1138" s="324"/>
      <c r="E1138" s="459"/>
      <c r="F1138" s="279"/>
    </row>
    <row r="1139" ht="27.95" customHeight="1" spans="1:6">
      <c r="A1139" s="457" t="s">
        <v>2075</v>
      </c>
      <c r="B1139" s="489" t="s">
        <v>2076</v>
      </c>
      <c r="C1139" s="375"/>
      <c r="D1139" s="324"/>
      <c r="E1139" s="459"/>
      <c r="F1139" s="279"/>
    </row>
    <row r="1140" ht="27.95" customHeight="1" spans="1:6">
      <c r="A1140" s="457" t="s">
        <v>2077</v>
      </c>
      <c r="B1140" s="316" t="s">
        <v>2078</v>
      </c>
      <c r="C1140" s="375"/>
      <c r="D1140" s="324"/>
      <c r="E1140" s="459"/>
      <c r="F1140" s="279"/>
    </row>
    <row r="1141" ht="27.95" customHeight="1" spans="1:6">
      <c r="A1141" s="457" t="s">
        <v>2079</v>
      </c>
      <c r="B1141" s="316" t="s">
        <v>2080</v>
      </c>
      <c r="C1141" s="375"/>
      <c r="D1141" s="324"/>
      <c r="E1141" s="459"/>
      <c r="F1141" s="279"/>
    </row>
    <row r="1142" ht="27.95" customHeight="1" spans="1:6">
      <c r="A1142" s="457" t="s">
        <v>2081</v>
      </c>
      <c r="B1142" s="316" t="s">
        <v>2082</v>
      </c>
      <c r="C1142" s="375"/>
      <c r="D1142" s="324"/>
      <c r="E1142" s="459"/>
      <c r="F1142" s="279"/>
    </row>
    <row r="1143" ht="27.95" customHeight="1" spans="1:6">
      <c r="A1143" s="457" t="s">
        <v>103</v>
      </c>
      <c r="B1143" s="316" t="s">
        <v>104</v>
      </c>
      <c r="C1143" s="464">
        <f>C1144+C1171+C1186</f>
        <v>1041</v>
      </c>
      <c r="D1143" s="464">
        <f>D1144+D1171+D1186</f>
        <v>1041</v>
      </c>
      <c r="E1143" s="459"/>
      <c r="F1143" s="279"/>
    </row>
    <row r="1144" ht="27.95" customHeight="1" spans="1:6">
      <c r="A1144" s="457" t="s">
        <v>2083</v>
      </c>
      <c r="B1144" s="316" t="s">
        <v>2084</v>
      </c>
      <c r="C1144" s="464">
        <f>SUM(C1145:C1170)</f>
        <v>998</v>
      </c>
      <c r="D1144" s="464">
        <f>SUM(D1145:D1170)</f>
        <v>940</v>
      </c>
      <c r="E1144" s="459">
        <f>D1144/C1144-1</f>
        <v>-0.06</v>
      </c>
      <c r="F1144" s="279"/>
    </row>
    <row r="1145" ht="27.95" customHeight="1" spans="1:6">
      <c r="A1145" s="461" t="s">
        <v>2085</v>
      </c>
      <c r="B1145" s="320" t="s">
        <v>139</v>
      </c>
      <c r="C1145" s="467">
        <v>700</v>
      </c>
      <c r="D1145" s="322">
        <v>668</v>
      </c>
      <c r="E1145" s="463">
        <f>D1145/C1145-1</f>
        <v>-0.05</v>
      </c>
      <c r="F1145" s="279"/>
    </row>
    <row r="1146" ht="27.95" customHeight="1" spans="1:6">
      <c r="A1146" s="461" t="s">
        <v>2086</v>
      </c>
      <c r="B1146" s="320" t="s">
        <v>141</v>
      </c>
      <c r="C1146" s="375"/>
      <c r="D1146" s="322"/>
      <c r="E1146" s="463"/>
      <c r="F1146" s="279"/>
    </row>
    <row r="1147" ht="27.95" customHeight="1" spans="1:6">
      <c r="A1147" s="461" t="s">
        <v>2087</v>
      </c>
      <c r="B1147" s="320" t="s">
        <v>143</v>
      </c>
      <c r="C1147" s="375"/>
      <c r="D1147" s="322"/>
      <c r="E1147" s="463"/>
      <c r="F1147" s="279"/>
    </row>
    <row r="1148" ht="27.95" customHeight="1" spans="1:6">
      <c r="A1148" s="461" t="s">
        <v>2088</v>
      </c>
      <c r="B1148" s="320" t="s">
        <v>2089</v>
      </c>
      <c r="C1148" s="467">
        <v>13</v>
      </c>
      <c r="D1148" s="322">
        <v>40</v>
      </c>
      <c r="E1148" s="463">
        <f>D1148/C1148-1</f>
        <v>2.08</v>
      </c>
      <c r="F1148" s="279"/>
    </row>
    <row r="1149" ht="27.95" customHeight="1" spans="1:6">
      <c r="A1149" s="461" t="s">
        <v>2090</v>
      </c>
      <c r="B1149" s="320" t="s">
        <v>2091</v>
      </c>
      <c r="C1149" s="467">
        <v>285</v>
      </c>
      <c r="D1149" s="322">
        <v>20</v>
      </c>
      <c r="E1149" s="463">
        <f>D1149/C1149-1</f>
        <v>-0.93</v>
      </c>
      <c r="F1149" s="279"/>
    </row>
    <row r="1150" ht="27.95" customHeight="1" spans="1:6">
      <c r="A1150" s="461" t="s">
        <v>2092</v>
      </c>
      <c r="B1150" s="320" t="s">
        <v>2093</v>
      </c>
      <c r="C1150" s="375"/>
      <c r="D1150" s="322"/>
      <c r="E1150" s="463"/>
      <c r="F1150" s="279"/>
    </row>
    <row r="1151" ht="27.95" customHeight="1" spans="1:6">
      <c r="A1151" s="461" t="s">
        <v>2094</v>
      </c>
      <c r="B1151" s="320" t="s">
        <v>2095</v>
      </c>
      <c r="C1151" s="375"/>
      <c r="D1151" s="322"/>
      <c r="E1151" s="463"/>
      <c r="F1151" s="279"/>
    </row>
    <row r="1152" ht="27.95" customHeight="1" spans="1:6">
      <c r="A1152" s="461" t="s">
        <v>2096</v>
      </c>
      <c r="B1152" s="320" t="s">
        <v>2097</v>
      </c>
      <c r="C1152" s="375"/>
      <c r="D1152" s="322"/>
      <c r="E1152" s="463"/>
      <c r="F1152" s="279"/>
    </row>
    <row r="1153" ht="27.95" customHeight="1" spans="1:6">
      <c r="A1153" s="461" t="s">
        <v>2098</v>
      </c>
      <c r="B1153" s="320" t="s">
        <v>2099</v>
      </c>
      <c r="C1153" s="375"/>
      <c r="D1153" s="322"/>
      <c r="E1153" s="463"/>
      <c r="F1153" s="279"/>
    </row>
    <row r="1154" ht="27.95" customHeight="1" spans="1:6">
      <c r="A1154" s="461" t="s">
        <v>2100</v>
      </c>
      <c r="B1154" s="320" t="s">
        <v>2101</v>
      </c>
      <c r="C1154" s="375"/>
      <c r="D1154" s="322">
        <v>10</v>
      </c>
      <c r="E1154" s="463"/>
      <c r="F1154" s="279"/>
    </row>
    <row r="1155" ht="27.95" customHeight="1" spans="1:6">
      <c r="A1155" s="461" t="s">
        <v>2102</v>
      </c>
      <c r="B1155" s="320" t="s">
        <v>2103</v>
      </c>
      <c r="C1155" s="375"/>
      <c r="D1155" s="322"/>
      <c r="E1155" s="463"/>
      <c r="F1155" s="279"/>
    </row>
    <row r="1156" ht="27.95" customHeight="1" spans="1:6">
      <c r="A1156" s="461" t="s">
        <v>2104</v>
      </c>
      <c r="B1156" s="320" t="s">
        <v>2105</v>
      </c>
      <c r="C1156" s="375"/>
      <c r="D1156" s="324"/>
      <c r="E1156" s="459"/>
      <c r="F1156" s="279"/>
    </row>
    <row r="1157" ht="27.95" customHeight="1" spans="1:6">
      <c r="A1157" s="461" t="s">
        <v>2106</v>
      </c>
      <c r="B1157" s="320" t="s">
        <v>2107</v>
      </c>
      <c r="C1157" s="375"/>
      <c r="D1157" s="324"/>
      <c r="E1157" s="459"/>
      <c r="F1157" s="279"/>
    </row>
    <row r="1158" ht="27.95" customHeight="1" spans="1:6">
      <c r="A1158" s="461" t="s">
        <v>2108</v>
      </c>
      <c r="B1158" s="320" t="s">
        <v>2109</v>
      </c>
      <c r="C1158" s="375"/>
      <c r="D1158" s="324"/>
      <c r="E1158" s="459"/>
      <c r="F1158" s="279"/>
    </row>
    <row r="1159" ht="27.95" customHeight="1" spans="1:6">
      <c r="A1159" s="461" t="s">
        <v>2110</v>
      </c>
      <c r="B1159" s="320" t="s">
        <v>2111</v>
      </c>
      <c r="C1159" s="375"/>
      <c r="D1159" s="324"/>
      <c r="E1159" s="459"/>
      <c r="F1159" s="279"/>
    </row>
    <row r="1160" ht="27.95" customHeight="1" spans="1:6">
      <c r="A1160" s="461" t="s">
        <v>2112</v>
      </c>
      <c r="B1160" s="320" t="s">
        <v>2113</v>
      </c>
      <c r="C1160" s="375"/>
      <c r="D1160" s="324"/>
      <c r="E1160" s="459"/>
      <c r="F1160" s="279"/>
    </row>
    <row r="1161" ht="27.95" customHeight="1" spans="1:6">
      <c r="A1161" s="461" t="s">
        <v>2114</v>
      </c>
      <c r="B1161" s="320" t="s">
        <v>2115</v>
      </c>
      <c r="C1161" s="375"/>
      <c r="D1161" s="324"/>
      <c r="E1161" s="459"/>
      <c r="F1161" s="279"/>
    </row>
    <row r="1162" ht="27.95" customHeight="1" spans="1:6">
      <c r="A1162" s="461" t="s">
        <v>2116</v>
      </c>
      <c r="B1162" s="320" t="s">
        <v>2117</v>
      </c>
      <c r="C1162" s="375"/>
      <c r="D1162" s="324"/>
      <c r="E1162" s="459"/>
      <c r="F1162" s="279"/>
    </row>
    <row r="1163" ht="27.95" customHeight="1" spans="1:6">
      <c r="A1163" s="461" t="s">
        <v>2118</v>
      </c>
      <c r="B1163" s="320" t="s">
        <v>2119</v>
      </c>
      <c r="C1163" s="375"/>
      <c r="D1163" s="324"/>
      <c r="E1163" s="459"/>
      <c r="F1163" s="279"/>
    </row>
    <row r="1164" ht="27.95" customHeight="1" spans="1:6">
      <c r="A1164" s="461" t="s">
        <v>2120</v>
      </c>
      <c r="B1164" s="320" t="s">
        <v>2121</v>
      </c>
      <c r="C1164" s="375"/>
      <c r="D1164" s="324"/>
      <c r="E1164" s="459"/>
      <c r="F1164" s="279"/>
    </row>
    <row r="1165" ht="27.95" customHeight="1" spans="1:6">
      <c r="A1165" s="461" t="s">
        <v>2122</v>
      </c>
      <c r="B1165" s="320" t="s">
        <v>2123</v>
      </c>
      <c r="C1165" s="375"/>
      <c r="D1165" s="324"/>
      <c r="E1165" s="459"/>
      <c r="F1165" s="279"/>
    </row>
    <row r="1166" ht="27.95" customHeight="1" spans="1:6">
      <c r="A1166" s="461" t="s">
        <v>2124</v>
      </c>
      <c r="B1166" s="320" t="s">
        <v>2125</v>
      </c>
      <c r="C1166" s="375"/>
      <c r="D1166" s="324"/>
      <c r="E1166" s="459"/>
      <c r="F1166" s="279"/>
    </row>
    <row r="1167" ht="27.95" customHeight="1" spans="1:6">
      <c r="A1167" s="461" t="s">
        <v>2126</v>
      </c>
      <c r="B1167" s="320" t="s">
        <v>2127</v>
      </c>
      <c r="C1167" s="375"/>
      <c r="D1167" s="324"/>
      <c r="E1167" s="459"/>
      <c r="F1167" s="279"/>
    </row>
    <row r="1168" ht="27.95" customHeight="1" spans="1:6">
      <c r="A1168" s="461" t="s">
        <v>2128</v>
      </c>
      <c r="B1168" s="320" t="s">
        <v>2129</v>
      </c>
      <c r="C1168" s="375"/>
      <c r="D1168" s="324"/>
      <c r="E1168" s="459"/>
      <c r="F1168" s="279"/>
    </row>
    <row r="1169" ht="27.95" customHeight="1" spans="1:6">
      <c r="A1169" s="461" t="s">
        <v>2130</v>
      </c>
      <c r="B1169" s="320" t="s">
        <v>157</v>
      </c>
      <c r="C1169" s="375"/>
      <c r="D1169" s="322">
        <v>202</v>
      </c>
      <c r="E1169" s="463"/>
      <c r="F1169" s="279"/>
    </row>
    <row r="1170" ht="27.95" customHeight="1" spans="1:6">
      <c r="A1170" s="461" t="s">
        <v>2131</v>
      </c>
      <c r="B1170" s="320" t="s">
        <v>2132</v>
      </c>
      <c r="C1170" s="375"/>
      <c r="D1170" s="324"/>
      <c r="E1170" s="459"/>
      <c r="F1170" s="279"/>
    </row>
    <row r="1171" ht="27.95" customHeight="1" spans="1:6">
      <c r="A1171" s="457" t="s">
        <v>2133</v>
      </c>
      <c r="B1171" s="316" t="s">
        <v>2134</v>
      </c>
      <c r="C1171" s="464">
        <f>SUM(C1172:C1185)</f>
        <v>43</v>
      </c>
      <c r="D1171" s="464">
        <f>SUM(D1172:D1185)</f>
        <v>101</v>
      </c>
      <c r="E1171" s="459">
        <f>D1171/C1171-1</f>
        <v>1.35</v>
      </c>
      <c r="F1171" s="279"/>
    </row>
    <row r="1172" ht="27.95" customHeight="1" spans="1:6">
      <c r="A1172" s="461" t="s">
        <v>2135</v>
      </c>
      <c r="B1172" s="320" t="s">
        <v>139</v>
      </c>
      <c r="C1172" s="467">
        <v>25</v>
      </c>
      <c r="D1172" s="322">
        <v>25</v>
      </c>
      <c r="E1172" s="463"/>
      <c r="F1172" s="279"/>
    </row>
    <row r="1173" ht="27.95" customHeight="1" spans="1:6">
      <c r="A1173" s="461" t="s">
        <v>2136</v>
      </c>
      <c r="B1173" s="320" t="s">
        <v>141</v>
      </c>
      <c r="C1173" s="375"/>
      <c r="D1173" s="322"/>
      <c r="E1173" s="463"/>
      <c r="F1173" s="279"/>
    </row>
    <row r="1174" ht="27.95" customHeight="1" spans="1:6">
      <c r="A1174" s="461" t="s">
        <v>2137</v>
      </c>
      <c r="B1174" s="320" t="s">
        <v>143</v>
      </c>
      <c r="C1174" s="375"/>
      <c r="D1174" s="322"/>
      <c r="E1174" s="463"/>
      <c r="F1174" s="279"/>
    </row>
    <row r="1175" ht="27.95" customHeight="1" spans="1:6">
      <c r="A1175" s="461" t="s">
        <v>2138</v>
      </c>
      <c r="B1175" s="320" t="s">
        <v>2139</v>
      </c>
      <c r="C1175" s="467">
        <v>16</v>
      </c>
      <c r="D1175" s="322">
        <v>30</v>
      </c>
      <c r="E1175" s="463">
        <f>D1175/C1175-1</f>
        <v>0.88</v>
      </c>
      <c r="F1175" s="279"/>
    </row>
    <row r="1176" ht="27.95" customHeight="1" spans="1:6">
      <c r="A1176" s="461" t="s">
        <v>2140</v>
      </c>
      <c r="B1176" s="320" t="s">
        <v>2141</v>
      </c>
      <c r="C1176" s="375"/>
      <c r="D1176" s="322"/>
      <c r="E1176" s="463"/>
      <c r="F1176" s="279"/>
    </row>
    <row r="1177" ht="27.95" customHeight="1" spans="1:6">
      <c r="A1177" s="461" t="s">
        <v>2142</v>
      </c>
      <c r="B1177" s="320" t="s">
        <v>2143</v>
      </c>
      <c r="C1177" s="375"/>
      <c r="D1177" s="322"/>
      <c r="E1177" s="463"/>
      <c r="F1177" s="279"/>
    </row>
    <row r="1178" ht="27.95" customHeight="1" spans="1:6">
      <c r="A1178" s="461" t="s">
        <v>2144</v>
      </c>
      <c r="B1178" s="320" t="s">
        <v>2145</v>
      </c>
      <c r="C1178" s="375"/>
      <c r="D1178" s="322"/>
      <c r="E1178" s="463"/>
      <c r="F1178" s="279"/>
    </row>
    <row r="1179" ht="27.95" customHeight="1" spans="1:6">
      <c r="A1179" s="461" t="s">
        <v>2146</v>
      </c>
      <c r="B1179" s="320" t="s">
        <v>2147</v>
      </c>
      <c r="C1179" s="467">
        <v>1</v>
      </c>
      <c r="D1179" s="322">
        <v>45</v>
      </c>
      <c r="E1179" s="463">
        <f>D1179/C1179-1</f>
        <v>44</v>
      </c>
      <c r="F1179" s="279"/>
    </row>
    <row r="1180" ht="27.95" customHeight="1" spans="1:6">
      <c r="A1180" s="461" t="s">
        <v>2148</v>
      </c>
      <c r="B1180" s="320" t="s">
        <v>2149</v>
      </c>
      <c r="C1180" s="467">
        <v>1</v>
      </c>
      <c r="D1180" s="322">
        <v>1</v>
      </c>
      <c r="E1180" s="463"/>
      <c r="F1180" s="279"/>
    </row>
    <row r="1181" ht="27.95" customHeight="1" spans="1:6">
      <c r="A1181" s="461" t="s">
        <v>2150</v>
      </c>
      <c r="B1181" s="320" t="s">
        <v>2151</v>
      </c>
      <c r="C1181" s="375"/>
      <c r="D1181" s="322"/>
      <c r="E1181" s="463"/>
      <c r="F1181" s="279"/>
    </row>
    <row r="1182" ht="27.95" customHeight="1" spans="1:6">
      <c r="A1182" s="461" t="s">
        <v>2152</v>
      </c>
      <c r="B1182" s="320" t="s">
        <v>2153</v>
      </c>
      <c r="C1182" s="375"/>
      <c r="D1182" s="322"/>
      <c r="E1182" s="463"/>
      <c r="F1182" s="279"/>
    </row>
    <row r="1183" ht="27.95" customHeight="1" spans="1:6">
      <c r="A1183" s="461" t="s">
        <v>2154</v>
      </c>
      <c r="B1183" s="320" t="s">
        <v>2155</v>
      </c>
      <c r="C1183" s="375"/>
      <c r="D1183" s="322"/>
      <c r="E1183" s="463"/>
      <c r="F1183" s="279"/>
    </row>
    <row r="1184" ht="27.95" customHeight="1" spans="1:6">
      <c r="A1184" s="461" t="s">
        <v>2156</v>
      </c>
      <c r="B1184" s="320" t="s">
        <v>2157</v>
      </c>
      <c r="C1184" s="375"/>
      <c r="D1184" s="322"/>
      <c r="E1184" s="463"/>
      <c r="F1184" s="279"/>
    </row>
    <row r="1185" ht="27.95" customHeight="1" spans="1:6">
      <c r="A1185" s="461" t="s">
        <v>2158</v>
      </c>
      <c r="B1185" s="320" t="s">
        <v>2159</v>
      </c>
      <c r="C1185" s="375"/>
      <c r="D1185" s="322"/>
      <c r="E1185" s="463"/>
      <c r="F1185" s="279"/>
    </row>
    <row r="1186" ht="27.95" customHeight="1" spans="1:6">
      <c r="A1186" s="457" t="s">
        <v>2160</v>
      </c>
      <c r="B1186" s="316" t="s">
        <v>2161</v>
      </c>
      <c r="C1186" s="375"/>
      <c r="D1186" s="324"/>
      <c r="E1186" s="459"/>
      <c r="F1186" s="279"/>
    </row>
    <row r="1187" ht="27.95" customHeight="1" spans="1:6">
      <c r="A1187" s="478">
        <v>2209999</v>
      </c>
      <c r="B1187" s="320" t="s">
        <v>2162</v>
      </c>
      <c r="C1187" s="375"/>
      <c r="D1187" s="324"/>
      <c r="E1187" s="459"/>
      <c r="F1187" s="279"/>
    </row>
    <row r="1188" ht="27.95" customHeight="1" spans="1:6">
      <c r="A1188" s="457" t="s">
        <v>105</v>
      </c>
      <c r="B1188" s="316" t="s">
        <v>106</v>
      </c>
      <c r="C1188" s="464">
        <f>C1189+C1200+C1204</f>
        <v>6275</v>
      </c>
      <c r="D1188" s="464">
        <f>D1189+D1200+D1204</f>
        <v>11407</v>
      </c>
      <c r="E1188" s="459">
        <f>D1188/C1188-1</f>
        <v>0.82</v>
      </c>
      <c r="F1188" s="279"/>
    </row>
    <row r="1189" ht="27.95" customHeight="1" spans="1:6">
      <c r="A1189" s="457" t="s">
        <v>2163</v>
      </c>
      <c r="B1189" s="316" t="s">
        <v>2164</v>
      </c>
      <c r="C1189" s="464">
        <f>SUM(C1190:C1199)</f>
        <v>250</v>
      </c>
      <c r="D1189" s="464">
        <f>SUM(D1190:D1199)</f>
        <v>5990</v>
      </c>
      <c r="E1189" s="459">
        <f>D1189/C1189-1</f>
        <v>22.96</v>
      </c>
      <c r="F1189" s="279"/>
    </row>
    <row r="1190" ht="27.95" customHeight="1" spans="1:6">
      <c r="A1190" s="461" t="s">
        <v>2165</v>
      </c>
      <c r="B1190" s="320" t="s">
        <v>2166</v>
      </c>
      <c r="C1190" s="375"/>
      <c r="D1190" s="322"/>
      <c r="E1190" s="463"/>
      <c r="F1190" s="279"/>
    </row>
    <row r="1191" ht="27.95" customHeight="1" spans="1:6">
      <c r="A1191" s="461" t="s">
        <v>2167</v>
      </c>
      <c r="B1191" s="320" t="s">
        <v>2168</v>
      </c>
      <c r="C1191" s="375"/>
      <c r="D1191" s="322"/>
      <c r="E1191" s="463"/>
      <c r="F1191" s="279"/>
    </row>
    <row r="1192" ht="27.95" customHeight="1" spans="1:6">
      <c r="A1192" s="461" t="s">
        <v>2169</v>
      </c>
      <c r="B1192" s="320" t="s">
        <v>2170</v>
      </c>
      <c r="C1192" s="375"/>
      <c r="D1192" s="375">
        <v>1182</v>
      </c>
      <c r="E1192" s="463"/>
      <c r="F1192" s="279"/>
    </row>
    <row r="1193" ht="27.95" customHeight="1" spans="1:6">
      <c r="A1193" s="461" t="s">
        <v>2171</v>
      </c>
      <c r="B1193" s="320" t="s">
        <v>2172</v>
      </c>
      <c r="C1193" s="375"/>
      <c r="D1193" s="375"/>
      <c r="E1193" s="463"/>
      <c r="F1193" s="279"/>
    </row>
    <row r="1194" ht="27.95" customHeight="1" spans="1:6">
      <c r="A1194" s="461" t="s">
        <v>2173</v>
      </c>
      <c r="B1194" s="320" t="s">
        <v>2174</v>
      </c>
      <c r="C1194" s="375"/>
      <c r="D1194" s="375">
        <v>4196</v>
      </c>
      <c r="E1194" s="463"/>
      <c r="F1194" s="279"/>
    </row>
    <row r="1195" ht="27.95" customHeight="1" spans="1:6">
      <c r="A1195" s="461" t="s">
        <v>2175</v>
      </c>
      <c r="B1195" s="320" t="s">
        <v>2176</v>
      </c>
      <c r="C1195" s="375"/>
      <c r="D1195" s="375"/>
      <c r="E1195" s="463"/>
      <c r="F1195" s="279"/>
    </row>
    <row r="1196" ht="27.95" customHeight="1" spans="1:6">
      <c r="A1196" s="461" t="s">
        <v>2177</v>
      </c>
      <c r="B1196" s="320" t="s">
        <v>2178</v>
      </c>
      <c r="C1196" s="375"/>
      <c r="D1196" s="375">
        <v>74</v>
      </c>
      <c r="E1196" s="463"/>
      <c r="F1196" s="279"/>
    </row>
    <row r="1197" ht="27.95" customHeight="1" spans="1:6">
      <c r="A1197" s="461" t="s">
        <v>2179</v>
      </c>
      <c r="B1197" s="320" t="s">
        <v>2180</v>
      </c>
      <c r="C1197" s="375"/>
      <c r="D1197" s="375">
        <v>538</v>
      </c>
      <c r="E1197" s="463"/>
      <c r="F1197" s="279"/>
    </row>
    <row r="1198" ht="27.95" customHeight="1" spans="1:6">
      <c r="A1198" s="461" t="s">
        <v>2181</v>
      </c>
      <c r="B1198" s="320" t="s">
        <v>2182</v>
      </c>
      <c r="C1198" s="375"/>
      <c r="D1198" s="375"/>
      <c r="E1198" s="463"/>
      <c r="F1198" s="279"/>
    </row>
    <row r="1199" ht="27.95" customHeight="1" spans="1:6">
      <c r="A1199" s="461" t="s">
        <v>2183</v>
      </c>
      <c r="B1199" s="320" t="s">
        <v>2184</v>
      </c>
      <c r="C1199" s="375">
        <v>250</v>
      </c>
      <c r="D1199" s="375"/>
      <c r="E1199" s="463">
        <f>D1199/C1199-1</f>
        <v>-1</v>
      </c>
      <c r="F1199" s="279"/>
    </row>
    <row r="1200" ht="27.95" customHeight="1" spans="1:6">
      <c r="A1200" s="457" t="s">
        <v>2185</v>
      </c>
      <c r="B1200" s="316" t="s">
        <v>2186</v>
      </c>
      <c r="C1200" s="464">
        <f>SUM(C1201:C1203)</f>
        <v>6025</v>
      </c>
      <c r="D1200" s="464">
        <f>SUM(D1201:D1203)</f>
        <v>5417</v>
      </c>
      <c r="E1200" s="459">
        <f>D1200/C1200-1</f>
        <v>-0.1</v>
      </c>
      <c r="F1200" s="279"/>
    </row>
    <row r="1201" ht="27.95" customHeight="1" spans="1:6">
      <c r="A1201" s="461" t="s">
        <v>2187</v>
      </c>
      <c r="B1201" s="320" t="s">
        <v>2188</v>
      </c>
      <c r="C1201" s="467">
        <v>5925</v>
      </c>
      <c r="D1201" s="375">
        <v>5417</v>
      </c>
      <c r="E1201" s="463">
        <f>D1201/C1201-1</f>
        <v>-0.09</v>
      </c>
      <c r="F1201" s="279"/>
    </row>
    <row r="1202" ht="27.95" customHeight="1" spans="1:6">
      <c r="A1202" s="461" t="s">
        <v>2189</v>
      </c>
      <c r="B1202" s="320" t="s">
        <v>2190</v>
      </c>
      <c r="C1202" s="467">
        <v>100</v>
      </c>
      <c r="D1202" s="322"/>
      <c r="E1202" s="463">
        <f>D1202/C1202-1</f>
        <v>-1</v>
      </c>
      <c r="F1202" s="279"/>
    </row>
    <row r="1203" ht="27.95" customHeight="1" spans="1:6">
      <c r="A1203" s="461" t="s">
        <v>2191</v>
      </c>
      <c r="B1203" s="320" t="s">
        <v>2192</v>
      </c>
      <c r="C1203" s="375"/>
      <c r="D1203" s="322"/>
      <c r="E1203" s="463"/>
      <c r="F1203" s="279"/>
    </row>
    <row r="1204" ht="27.95" customHeight="1" spans="1:6">
      <c r="A1204" s="457" t="s">
        <v>2193</v>
      </c>
      <c r="B1204" s="316" t="s">
        <v>2194</v>
      </c>
      <c r="C1204" s="375"/>
      <c r="D1204" s="324"/>
      <c r="E1204" s="459"/>
      <c r="F1204" s="279"/>
    </row>
    <row r="1205" ht="27.95" customHeight="1" spans="1:6">
      <c r="A1205" s="461" t="s">
        <v>2195</v>
      </c>
      <c r="B1205" s="320" t="s">
        <v>2196</v>
      </c>
      <c r="C1205" s="375"/>
      <c r="D1205" s="324"/>
      <c r="E1205" s="459"/>
      <c r="F1205" s="279"/>
    </row>
    <row r="1206" ht="27.95" customHeight="1" spans="1:6">
      <c r="A1206" s="461" t="s">
        <v>2197</v>
      </c>
      <c r="B1206" s="320" t="s">
        <v>2198</v>
      </c>
      <c r="C1206" s="375"/>
      <c r="D1206" s="324"/>
      <c r="E1206" s="459"/>
      <c r="F1206" s="279"/>
    </row>
    <row r="1207" ht="27.95" customHeight="1" spans="1:6">
      <c r="A1207" s="461" t="s">
        <v>2199</v>
      </c>
      <c r="B1207" s="320" t="s">
        <v>2200</v>
      </c>
      <c r="C1207" s="375"/>
      <c r="D1207" s="324"/>
      <c r="E1207" s="459"/>
      <c r="F1207" s="279"/>
    </row>
    <row r="1208" ht="27.95" customHeight="1" spans="1:6">
      <c r="A1208" s="457" t="s">
        <v>107</v>
      </c>
      <c r="B1208" s="316" t="s">
        <v>108</v>
      </c>
      <c r="C1208" s="464">
        <f>C1209+C1227+C1241+C1247+C1253</f>
        <v>788</v>
      </c>
      <c r="D1208" s="464">
        <f>D1209+D1227+D1241+D1247+D1253</f>
        <v>163</v>
      </c>
      <c r="E1208" s="459">
        <f>D1208/C1208-1</f>
        <v>-0.79</v>
      </c>
      <c r="F1208" s="279"/>
    </row>
    <row r="1209" ht="27.95" customHeight="1" spans="1:6">
      <c r="A1209" s="457" t="s">
        <v>2201</v>
      </c>
      <c r="B1209" s="316" t="s">
        <v>2202</v>
      </c>
      <c r="C1209" s="464">
        <f>SUM(C1210:C1226)</f>
        <v>78</v>
      </c>
      <c r="D1209" s="464">
        <f>SUM(D1210:D1226)</f>
        <v>163</v>
      </c>
      <c r="E1209" s="459">
        <f>D1209/C1209-1</f>
        <v>1.09</v>
      </c>
      <c r="F1209" s="279"/>
    </row>
    <row r="1210" ht="27.95" customHeight="1" spans="1:6">
      <c r="A1210" s="461" t="s">
        <v>2203</v>
      </c>
      <c r="B1210" s="320" t="s">
        <v>139</v>
      </c>
      <c r="C1210" s="467">
        <v>42</v>
      </c>
      <c r="D1210" s="322">
        <v>43</v>
      </c>
      <c r="E1210" s="463">
        <f>D1210/C1210-1</f>
        <v>0.02</v>
      </c>
      <c r="F1210" s="279"/>
    </row>
    <row r="1211" ht="27.95" customHeight="1" spans="1:6">
      <c r="A1211" s="461" t="s">
        <v>2204</v>
      </c>
      <c r="B1211" s="320" t="s">
        <v>141</v>
      </c>
      <c r="C1211" s="375"/>
      <c r="D1211" s="322"/>
      <c r="E1211" s="463"/>
      <c r="F1211" s="279"/>
    </row>
    <row r="1212" ht="27.95" customHeight="1" spans="1:6">
      <c r="A1212" s="461" t="s">
        <v>2205</v>
      </c>
      <c r="B1212" s="320" t="s">
        <v>143</v>
      </c>
      <c r="C1212" s="375"/>
      <c r="D1212" s="322"/>
      <c r="E1212" s="463"/>
      <c r="F1212" s="279"/>
    </row>
    <row r="1213" ht="27.95" customHeight="1" spans="1:6">
      <c r="A1213" s="461" t="s">
        <v>2206</v>
      </c>
      <c r="B1213" s="320" t="s">
        <v>2207</v>
      </c>
      <c r="C1213" s="375"/>
      <c r="D1213" s="322"/>
      <c r="E1213" s="463"/>
      <c r="F1213" s="279"/>
    </row>
    <row r="1214" ht="27.95" customHeight="1" spans="1:6">
      <c r="A1214" s="461" t="s">
        <v>2208</v>
      </c>
      <c r="B1214" s="320" t="s">
        <v>2209</v>
      </c>
      <c r="C1214" s="375"/>
      <c r="D1214" s="322"/>
      <c r="E1214" s="463"/>
      <c r="F1214" s="279"/>
    </row>
    <row r="1215" ht="27.95" customHeight="1" spans="1:6">
      <c r="A1215" s="461" t="s">
        <v>2210</v>
      </c>
      <c r="B1215" s="320" t="s">
        <v>2211</v>
      </c>
      <c r="C1215" s="467">
        <v>6</v>
      </c>
      <c r="D1215" s="322">
        <v>5</v>
      </c>
      <c r="E1215" s="463">
        <f>D1215/C1215-1</f>
        <v>-0.17</v>
      </c>
      <c r="F1215" s="279"/>
    </row>
    <row r="1216" ht="27.95" customHeight="1" spans="1:6">
      <c r="A1216" s="461" t="s">
        <v>2212</v>
      </c>
      <c r="B1216" s="320" t="s">
        <v>2213</v>
      </c>
      <c r="C1216" s="375"/>
      <c r="D1216" s="322"/>
      <c r="E1216" s="463"/>
      <c r="F1216" s="279"/>
    </row>
    <row r="1217" ht="27.95" customHeight="1" spans="1:6">
      <c r="A1217" s="461" t="s">
        <v>2214</v>
      </c>
      <c r="B1217" s="320" t="s">
        <v>2215</v>
      </c>
      <c r="C1217" s="467">
        <v>30</v>
      </c>
      <c r="D1217" s="322">
        <v>63</v>
      </c>
      <c r="E1217" s="463">
        <f>D1217/C1217-1</f>
        <v>1.1</v>
      </c>
      <c r="F1217" s="279"/>
    </row>
    <row r="1218" ht="27.95" customHeight="1" spans="1:6">
      <c r="A1218" s="461" t="s">
        <v>2216</v>
      </c>
      <c r="B1218" s="320" t="s">
        <v>2217</v>
      </c>
      <c r="C1218" s="375"/>
      <c r="D1218" s="322"/>
      <c r="E1218" s="463"/>
      <c r="F1218" s="279"/>
    </row>
    <row r="1219" ht="27.95" customHeight="1" spans="1:6">
      <c r="A1219" s="461" t="s">
        <v>2218</v>
      </c>
      <c r="B1219" s="320" t="s">
        <v>2219</v>
      </c>
      <c r="C1219" s="375"/>
      <c r="D1219" s="322"/>
      <c r="E1219" s="463"/>
      <c r="F1219" s="279"/>
    </row>
    <row r="1220" ht="27.95" customHeight="1" spans="1:6">
      <c r="A1220" s="461" t="s">
        <v>2220</v>
      </c>
      <c r="B1220" s="320" t="s">
        <v>2221</v>
      </c>
      <c r="C1220" s="375"/>
      <c r="D1220" s="322">
        <v>50</v>
      </c>
      <c r="E1220" s="463"/>
      <c r="F1220" s="279"/>
    </row>
    <row r="1221" ht="27.95" customHeight="1" spans="1:6">
      <c r="A1221" s="461" t="s">
        <v>2222</v>
      </c>
      <c r="B1221" s="320" t="s">
        <v>2223</v>
      </c>
      <c r="C1221" s="375"/>
      <c r="D1221" s="322"/>
      <c r="E1221" s="463"/>
      <c r="F1221" s="279"/>
    </row>
    <row r="1222" ht="27.95" customHeight="1" spans="1:6">
      <c r="A1222" s="469">
        <v>2220119</v>
      </c>
      <c r="B1222" s="485" t="s">
        <v>2224</v>
      </c>
      <c r="C1222" s="375"/>
      <c r="D1222" s="322"/>
      <c r="E1222" s="463"/>
      <c r="F1222" s="279"/>
    </row>
    <row r="1223" ht="27.95" customHeight="1" spans="1:6">
      <c r="A1223" s="469">
        <v>2220120</v>
      </c>
      <c r="B1223" s="485" t="s">
        <v>2225</v>
      </c>
      <c r="C1223" s="375"/>
      <c r="D1223" s="322"/>
      <c r="E1223" s="463"/>
      <c r="F1223" s="279"/>
    </row>
    <row r="1224" ht="27.95" customHeight="1" spans="1:6">
      <c r="A1224" s="469">
        <v>2220121</v>
      </c>
      <c r="B1224" s="485" t="s">
        <v>2226</v>
      </c>
      <c r="C1224" s="375"/>
      <c r="D1224" s="322"/>
      <c r="E1224" s="463"/>
      <c r="F1224" s="279"/>
    </row>
    <row r="1225" ht="27.95" customHeight="1" spans="1:6">
      <c r="A1225" s="461" t="s">
        <v>2227</v>
      </c>
      <c r="B1225" s="320" t="s">
        <v>157</v>
      </c>
      <c r="C1225" s="375"/>
      <c r="D1225" s="322">
        <v>2</v>
      </c>
      <c r="E1225" s="463"/>
      <c r="F1225" s="279"/>
    </row>
    <row r="1226" ht="27.95" customHeight="1" spans="1:6">
      <c r="A1226" s="461" t="s">
        <v>2228</v>
      </c>
      <c r="B1226" s="320" t="s">
        <v>2229</v>
      </c>
      <c r="C1226" s="375"/>
      <c r="D1226" s="324"/>
      <c r="E1226" s="459"/>
      <c r="F1226" s="279"/>
    </row>
    <row r="1227" ht="27.95" customHeight="1" spans="1:6">
      <c r="A1227" s="457" t="s">
        <v>2230</v>
      </c>
      <c r="B1227" s="468" t="s">
        <v>2231</v>
      </c>
      <c r="C1227" s="375">
        <f>SUM(C1228:C1240)</f>
        <v>0</v>
      </c>
      <c r="D1227" s="324"/>
      <c r="E1227" s="459"/>
      <c r="F1227" s="279"/>
    </row>
    <row r="1228" ht="27.95" customHeight="1" spans="1:6">
      <c r="A1228" s="461" t="s">
        <v>2232</v>
      </c>
      <c r="B1228" s="468" t="s">
        <v>303</v>
      </c>
      <c r="C1228" s="375"/>
      <c r="D1228" s="324"/>
      <c r="E1228" s="459"/>
      <c r="F1228" s="279"/>
    </row>
    <row r="1229" ht="27.95" customHeight="1" spans="1:6">
      <c r="A1229" s="461" t="s">
        <v>2233</v>
      </c>
      <c r="B1229" s="468" t="s">
        <v>305</v>
      </c>
      <c r="C1229" s="375"/>
      <c r="D1229" s="324"/>
      <c r="E1229" s="459"/>
      <c r="F1229" s="279"/>
    </row>
    <row r="1230" ht="27.95" customHeight="1" spans="1:6">
      <c r="A1230" s="461" t="s">
        <v>2234</v>
      </c>
      <c r="B1230" s="468" t="s">
        <v>307</v>
      </c>
      <c r="C1230" s="375"/>
      <c r="D1230" s="324"/>
      <c r="E1230" s="459"/>
      <c r="F1230" s="279"/>
    </row>
    <row r="1231" ht="27.95" customHeight="1" spans="1:6">
      <c r="A1231" s="461" t="s">
        <v>2235</v>
      </c>
      <c r="B1231" s="468" t="s">
        <v>2236</v>
      </c>
      <c r="C1231" s="375"/>
      <c r="D1231" s="324"/>
      <c r="E1231" s="459"/>
      <c r="F1231" s="279"/>
    </row>
    <row r="1232" ht="27.95" customHeight="1" spans="1:6">
      <c r="A1232" s="461" t="s">
        <v>2237</v>
      </c>
      <c r="B1232" s="468" t="s">
        <v>2238</v>
      </c>
      <c r="C1232" s="375"/>
      <c r="D1232" s="324"/>
      <c r="E1232" s="459"/>
      <c r="F1232" s="279"/>
    </row>
    <row r="1233" ht="27.95" customHeight="1" spans="1:6">
      <c r="A1233" s="461" t="s">
        <v>2239</v>
      </c>
      <c r="B1233" s="468" t="s">
        <v>2240</v>
      </c>
      <c r="C1233" s="375"/>
      <c r="D1233" s="324"/>
      <c r="E1233" s="459"/>
      <c r="F1233" s="279"/>
    </row>
    <row r="1234" ht="27.95" customHeight="1" spans="1:6">
      <c r="A1234" s="461" t="s">
        <v>2241</v>
      </c>
      <c r="B1234" s="468" t="s">
        <v>2242</v>
      </c>
      <c r="C1234" s="375"/>
      <c r="D1234" s="324"/>
      <c r="E1234" s="459"/>
      <c r="F1234" s="279"/>
    </row>
    <row r="1235" ht="27.95" customHeight="1" spans="1:6">
      <c r="A1235" s="461" t="s">
        <v>2243</v>
      </c>
      <c r="B1235" s="468" t="s">
        <v>2244</v>
      </c>
      <c r="C1235" s="375"/>
      <c r="D1235" s="324"/>
      <c r="E1235" s="459"/>
      <c r="F1235" s="279"/>
    </row>
    <row r="1236" ht="27.95" customHeight="1" spans="1:6">
      <c r="A1236" s="461" t="s">
        <v>2245</v>
      </c>
      <c r="B1236" s="468" t="s">
        <v>2246</v>
      </c>
      <c r="C1236" s="375"/>
      <c r="D1236" s="324"/>
      <c r="E1236" s="459"/>
      <c r="F1236" s="279"/>
    </row>
    <row r="1237" ht="27.95" customHeight="1" spans="1:6">
      <c r="A1237" s="461" t="s">
        <v>2247</v>
      </c>
      <c r="B1237" s="468" t="s">
        <v>2248</v>
      </c>
      <c r="C1237" s="375"/>
      <c r="D1237" s="324"/>
      <c r="E1237" s="459"/>
      <c r="F1237" s="279"/>
    </row>
    <row r="1238" ht="27.95" customHeight="1" spans="1:6">
      <c r="A1238" s="461" t="s">
        <v>2249</v>
      </c>
      <c r="B1238" s="468" t="s">
        <v>2250</v>
      </c>
      <c r="C1238" s="375"/>
      <c r="D1238" s="324"/>
      <c r="E1238" s="459"/>
      <c r="F1238" s="279"/>
    </row>
    <row r="1239" ht="27.95" customHeight="1" spans="1:6">
      <c r="A1239" s="461" t="s">
        <v>2251</v>
      </c>
      <c r="B1239" s="468" t="s">
        <v>317</v>
      </c>
      <c r="C1239" s="375"/>
      <c r="D1239" s="324"/>
      <c r="E1239" s="459"/>
      <c r="F1239" s="279"/>
    </row>
    <row r="1240" ht="27.95" customHeight="1" spans="1:6">
      <c r="A1240" s="461" t="s">
        <v>2252</v>
      </c>
      <c r="B1240" s="468" t="s">
        <v>2253</v>
      </c>
      <c r="C1240" s="375"/>
      <c r="D1240" s="324"/>
      <c r="E1240" s="459"/>
      <c r="F1240" s="279"/>
    </row>
    <row r="1241" ht="27.95" customHeight="1" spans="1:6">
      <c r="A1241" s="457" t="s">
        <v>2254</v>
      </c>
      <c r="B1241" s="316" t="s">
        <v>2255</v>
      </c>
      <c r="C1241" s="464">
        <f>SUM(C1242:C1246)</f>
        <v>160</v>
      </c>
      <c r="D1241" s="324"/>
      <c r="E1241" s="459">
        <f>D1241/C1241-1</f>
        <v>-1</v>
      </c>
      <c r="F1241" s="279"/>
    </row>
    <row r="1242" ht="27.95" customHeight="1" spans="1:6">
      <c r="A1242" s="461" t="s">
        <v>2256</v>
      </c>
      <c r="B1242" s="320" t="s">
        <v>2257</v>
      </c>
      <c r="C1242" s="375"/>
      <c r="D1242" s="324"/>
      <c r="E1242" s="459"/>
      <c r="F1242" s="279"/>
    </row>
    <row r="1243" ht="27.95" customHeight="1" spans="1:6">
      <c r="A1243" s="461" t="s">
        <v>2258</v>
      </c>
      <c r="B1243" s="320" t="s">
        <v>2259</v>
      </c>
      <c r="C1243" s="375"/>
      <c r="D1243" s="324"/>
      <c r="E1243" s="459"/>
      <c r="F1243" s="279"/>
    </row>
    <row r="1244" ht="27.95" customHeight="1" spans="1:6">
      <c r="A1244" s="461" t="s">
        <v>2260</v>
      </c>
      <c r="B1244" s="320" t="s">
        <v>2261</v>
      </c>
      <c r="C1244" s="375"/>
      <c r="D1244" s="324"/>
      <c r="E1244" s="459"/>
      <c r="F1244" s="279"/>
    </row>
    <row r="1245" ht="27.95" customHeight="1" spans="1:6">
      <c r="A1245" s="469">
        <v>2220305</v>
      </c>
      <c r="B1245" s="485" t="s">
        <v>2262</v>
      </c>
      <c r="C1245" s="375">
        <v>160</v>
      </c>
      <c r="D1245" s="322"/>
      <c r="E1245" s="463">
        <f>D1245/C1245-1</f>
        <v>-1</v>
      </c>
      <c r="F1245" s="279"/>
    </row>
    <row r="1246" ht="27.95" customHeight="1" spans="1:6">
      <c r="A1246" s="461" t="s">
        <v>2263</v>
      </c>
      <c r="B1246" s="320" t="s">
        <v>2264</v>
      </c>
      <c r="C1246" s="375"/>
      <c r="D1246" s="324"/>
      <c r="E1246" s="459"/>
      <c r="F1246" s="279"/>
    </row>
    <row r="1247" ht="27.95" customHeight="1" spans="1:6">
      <c r="A1247" s="457" t="s">
        <v>2265</v>
      </c>
      <c r="B1247" s="316" t="s">
        <v>2266</v>
      </c>
      <c r="C1247" s="375"/>
      <c r="D1247" s="324"/>
      <c r="E1247" s="459"/>
      <c r="F1247" s="279"/>
    </row>
    <row r="1248" ht="27.95" customHeight="1" spans="1:6">
      <c r="A1248" s="461" t="s">
        <v>2267</v>
      </c>
      <c r="B1248" s="320" t="s">
        <v>2268</v>
      </c>
      <c r="C1248" s="375"/>
      <c r="D1248" s="324"/>
      <c r="E1248" s="459"/>
      <c r="F1248" s="279"/>
    </row>
    <row r="1249" ht="27.95" customHeight="1" spans="1:6">
      <c r="A1249" s="461" t="s">
        <v>2269</v>
      </c>
      <c r="B1249" s="320" t="s">
        <v>2270</v>
      </c>
      <c r="C1249" s="375"/>
      <c r="D1249" s="324"/>
      <c r="E1249" s="459"/>
      <c r="F1249" s="279"/>
    </row>
    <row r="1250" ht="27.95" customHeight="1" spans="1:6">
      <c r="A1250" s="461" t="s">
        <v>2271</v>
      </c>
      <c r="B1250" s="320" t="s">
        <v>2272</v>
      </c>
      <c r="C1250" s="375"/>
      <c r="D1250" s="324"/>
      <c r="E1250" s="459"/>
      <c r="F1250" s="279"/>
    </row>
    <row r="1251" ht="27.95" customHeight="1" spans="1:6">
      <c r="A1251" s="461" t="s">
        <v>2273</v>
      </c>
      <c r="B1251" s="320" t="s">
        <v>2274</v>
      </c>
      <c r="C1251" s="375"/>
      <c r="D1251" s="324"/>
      <c r="E1251" s="459"/>
      <c r="F1251" s="279"/>
    </row>
    <row r="1252" ht="27.95" customHeight="1" spans="1:6">
      <c r="A1252" s="461" t="s">
        <v>2275</v>
      </c>
      <c r="B1252" s="320" t="s">
        <v>2276</v>
      </c>
      <c r="C1252" s="375"/>
      <c r="D1252" s="324"/>
      <c r="E1252" s="459"/>
      <c r="F1252" s="279"/>
    </row>
    <row r="1253" ht="27.95" customHeight="1" spans="1:6">
      <c r="A1253" s="457" t="s">
        <v>2277</v>
      </c>
      <c r="B1253" s="316" t="s">
        <v>2278</v>
      </c>
      <c r="C1253" s="464">
        <f>SUM(C1254:C1265)</f>
        <v>550</v>
      </c>
      <c r="D1253" s="324"/>
      <c r="E1253" s="459">
        <f>D1253/C1253-1</f>
        <v>-1</v>
      </c>
      <c r="F1253" s="279"/>
    </row>
    <row r="1254" ht="27.95" customHeight="1" spans="1:6">
      <c r="A1254" s="461" t="s">
        <v>2279</v>
      </c>
      <c r="B1254" s="320" t="s">
        <v>2280</v>
      </c>
      <c r="C1254" s="375"/>
      <c r="D1254" s="324"/>
      <c r="E1254" s="459"/>
      <c r="F1254" s="279"/>
    </row>
    <row r="1255" ht="27.95" customHeight="1" spans="1:6">
      <c r="A1255" s="461" t="s">
        <v>2281</v>
      </c>
      <c r="B1255" s="320" t="s">
        <v>2282</v>
      </c>
      <c r="C1255" s="375"/>
      <c r="D1255" s="324"/>
      <c r="E1255" s="459"/>
      <c r="F1255" s="279"/>
    </row>
    <row r="1256" ht="27.95" customHeight="1" spans="1:6">
      <c r="A1256" s="461" t="s">
        <v>2283</v>
      </c>
      <c r="B1256" s="320" t="s">
        <v>2284</v>
      </c>
      <c r="C1256" s="375"/>
      <c r="D1256" s="324"/>
      <c r="E1256" s="459"/>
      <c r="F1256" s="279"/>
    </row>
    <row r="1257" ht="27.95" customHeight="1" spans="1:6">
      <c r="A1257" s="461" t="s">
        <v>2285</v>
      </c>
      <c r="B1257" s="320" t="s">
        <v>2286</v>
      </c>
      <c r="C1257" s="375"/>
      <c r="D1257" s="324"/>
      <c r="E1257" s="459"/>
      <c r="F1257" s="279"/>
    </row>
    <row r="1258" ht="27.95" customHeight="1" spans="1:6">
      <c r="A1258" s="461" t="s">
        <v>2287</v>
      </c>
      <c r="B1258" s="320" t="s">
        <v>2288</v>
      </c>
      <c r="C1258" s="375"/>
      <c r="D1258" s="324"/>
      <c r="E1258" s="459"/>
      <c r="F1258" s="279"/>
    </row>
    <row r="1259" ht="27.95" customHeight="1" spans="1:6">
      <c r="A1259" s="461" t="s">
        <v>2289</v>
      </c>
      <c r="B1259" s="320" t="s">
        <v>2290</v>
      </c>
      <c r="C1259" s="375"/>
      <c r="D1259" s="324"/>
      <c r="E1259" s="459"/>
      <c r="F1259" s="279"/>
    </row>
    <row r="1260" ht="27.95" customHeight="1" spans="1:6">
      <c r="A1260" s="461" t="s">
        <v>2291</v>
      </c>
      <c r="B1260" s="320" t="s">
        <v>2292</v>
      </c>
      <c r="C1260" s="375"/>
      <c r="D1260" s="324"/>
      <c r="E1260" s="459"/>
      <c r="F1260" s="279"/>
    </row>
    <row r="1261" ht="27.95" customHeight="1" spans="1:6">
      <c r="A1261" s="461" t="s">
        <v>2293</v>
      </c>
      <c r="B1261" s="320" t="s">
        <v>2294</v>
      </c>
      <c r="C1261" s="375"/>
      <c r="D1261" s="324"/>
      <c r="E1261" s="459"/>
      <c r="F1261" s="279"/>
    </row>
    <row r="1262" ht="27.95" customHeight="1" spans="1:6">
      <c r="A1262" s="461" t="s">
        <v>2295</v>
      </c>
      <c r="B1262" s="320" t="s">
        <v>2296</v>
      </c>
      <c r="C1262" s="375"/>
      <c r="D1262" s="324"/>
      <c r="E1262" s="459"/>
      <c r="F1262" s="279"/>
    </row>
    <row r="1263" ht="27.95" customHeight="1" spans="1:6">
      <c r="A1263" s="461" t="s">
        <v>2297</v>
      </c>
      <c r="B1263" s="320" t="s">
        <v>2298</v>
      </c>
      <c r="C1263" s="375"/>
      <c r="D1263" s="324"/>
      <c r="E1263" s="459"/>
      <c r="F1263" s="279"/>
    </row>
    <row r="1264" ht="27.95" customHeight="1" spans="1:6">
      <c r="A1264" s="478">
        <v>2220511</v>
      </c>
      <c r="B1264" s="320" t="s">
        <v>2299</v>
      </c>
      <c r="C1264" s="375">
        <v>550</v>
      </c>
      <c r="D1264" s="322"/>
      <c r="E1264" s="463">
        <f>D1264/C1264-1</f>
        <v>-1</v>
      </c>
      <c r="F1264" s="279"/>
    </row>
    <row r="1265" ht="27.95" customHeight="1" spans="1:6">
      <c r="A1265" s="461" t="s">
        <v>2300</v>
      </c>
      <c r="B1265" s="320" t="s">
        <v>2301</v>
      </c>
      <c r="C1265" s="375"/>
      <c r="D1265" s="324"/>
      <c r="E1265" s="459"/>
      <c r="F1265" s="279"/>
    </row>
    <row r="1266" ht="27.95" customHeight="1" spans="1:6">
      <c r="A1266" s="457" t="s">
        <v>109</v>
      </c>
      <c r="B1266" s="316" t="s">
        <v>110</v>
      </c>
      <c r="C1266" s="464">
        <f>C1267+C1279+C1285+C1291+C1299+C1312+C1316+C1322</f>
        <v>899</v>
      </c>
      <c r="D1266" s="464">
        <f>D1267+D1279+D1285+D1291+D1299+D1312+D1316+D1322</f>
        <v>1292</v>
      </c>
      <c r="E1266" s="459">
        <f>D1266/C1266-1</f>
        <v>0.44</v>
      </c>
      <c r="F1266" s="279"/>
    </row>
    <row r="1267" ht="27.95" customHeight="1" spans="1:6">
      <c r="A1267" s="457" t="s">
        <v>2302</v>
      </c>
      <c r="B1267" s="316" t="s">
        <v>2303</v>
      </c>
      <c r="C1267" s="464">
        <f>SUM(C1268:C1278)</f>
        <v>276</v>
      </c>
      <c r="D1267" s="464">
        <f>SUM(D1268:D1278)</f>
        <v>557</v>
      </c>
      <c r="E1267" s="459">
        <f>D1267/C1267-1</f>
        <v>1.02</v>
      </c>
      <c r="F1267" s="279"/>
    </row>
    <row r="1268" ht="27.95" customHeight="1" spans="1:6">
      <c r="A1268" s="461" t="s">
        <v>2304</v>
      </c>
      <c r="B1268" s="320" t="s">
        <v>139</v>
      </c>
      <c r="C1268" s="467">
        <v>276</v>
      </c>
      <c r="D1268" s="322">
        <v>212</v>
      </c>
      <c r="E1268" s="463">
        <f>D1268/C1268-1</f>
        <v>-0.23</v>
      </c>
      <c r="F1268" s="279"/>
    </row>
    <row r="1269" ht="27.95" customHeight="1" spans="1:6">
      <c r="A1269" s="461" t="s">
        <v>2305</v>
      </c>
      <c r="B1269" s="320" t="s">
        <v>141</v>
      </c>
      <c r="C1269" s="375"/>
      <c r="D1269" s="322"/>
      <c r="E1269" s="463"/>
      <c r="F1269" s="279"/>
    </row>
    <row r="1270" ht="27.95" customHeight="1" spans="1:6">
      <c r="A1270" s="461" t="s">
        <v>2306</v>
      </c>
      <c r="B1270" s="320" t="s">
        <v>143</v>
      </c>
      <c r="C1270" s="375"/>
      <c r="D1270" s="322"/>
      <c r="E1270" s="463"/>
      <c r="F1270" s="279"/>
    </row>
    <row r="1271" ht="27.95" customHeight="1" spans="1:6">
      <c r="A1271" s="461" t="s">
        <v>2307</v>
      </c>
      <c r="B1271" s="320" t="s">
        <v>2308</v>
      </c>
      <c r="C1271" s="375"/>
      <c r="D1271" s="322">
        <v>1</v>
      </c>
      <c r="E1271" s="463"/>
      <c r="F1271" s="279"/>
    </row>
    <row r="1272" ht="27.95" customHeight="1" spans="1:6">
      <c r="A1272" s="461" t="s">
        <v>2309</v>
      </c>
      <c r="B1272" s="320" t="s">
        <v>2310</v>
      </c>
      <c r="C1272" s="375"/>
      <c r="D1272" s="322"/>
      <c r="E1272" s="463"/>
      <c r="F1272" s="279"/>
    </row>
    <row r="1273" ht="27.95" customHeight="1" spans="1:6">
      <c r="A1273" s="461" t="s">
        <v>2311</v>
      </c>
      <c r="B1273" s="320" t="s">
        <v>2312</v>
      </c>
      <c r="C1273" s="375"/>
      <c r="D1273" s="322">
        <v>14</v>
      </c>
      <c r="E1273" s="463"/>
      <c r="F1273" s="279"/>
    </row>
    <row r="1274" ht="27.95" customHeight="1" spans="1:6">
      <c r="A1274" s="461" t="s">
        <v>2313</v>
      </c>
      <c r="B1274" s="474" t="s">
        <v>2314</v>
      </c>
      <c r="C1274" s="375"/>
      <c r="D1274" s="322"/>
      <c r="E1274" s="463"/>
      <c r="F1274" s="279"/>
    </row>
    <row r="1275" ht="27.95" customHeight="1" spans="1:6">
      <c r="A1275" s="461" t="s">
        <v>2315</v>
      </c>
      <c r="B1275" s="320" t="s">
        <v>2316</v>
      </c>
      <c r="C1275" s="375"/>
      <c r="D1275" s="322"/>
      <c r="E1275" s="463"/>
      <c r="F1275" s="279"/>
    </row>
    <row r="1276" ht="27.95" customHeight="1" spans="1:6">
      <c r="A1276" s="461" t="s">
        <v>2317</v>
      </c>
      <c r="B1276" s="320" t="s">
        <v>2318</v>
      </c>
      <c r="C1276" s="375"/>
      <c r="D1276" s="322"/>
      <c r="E1276" s="463"/>
      <c r="F1276" s="279"/>
    </row>
    <row r="1277" ht="27.95" customHeight="1" spans="1:6">
      <c r="A1277" s="461" t="s">
        <v>2319</v>
      </c>
      <c r="B1277" s="320" t="s">
        <v>157</v>
      </c>
      <c r="C1277" s="375"/>
      <c r="D1277" s="322"/>
      <c r="E1277" s="463"/>
      <c r="F1277" s="279"/>
    </row>
    <row r="1278" ht="27.95" customHeight="1" spans="1:6">
      <c r="A1278" s="461" t="s">
        <v>2320</v>
      </c>
      <c r="B1278" s="320" t="s">
        <v>2321</v>
      </c>
      <c r="C1278" s="375"/>
      <c r="D1278" s="322">
        <v>330</v>
      </c>
      <c r="E1278" s="463"/>
      <c r="F1278" s="279"/>
    </row>
    <row r="1279" ht="27.95" customHeight="1" spans="1:6">
      <c r="A1279" s="457" t="s">
        <v>2322</v>
      </c>
      <c r="B1279" s="473" t="s">
        <v>2323</v>
      </c>
      <c r="C1279" s="464">
        <f>SUM(C1280:C1284)</f>
        <v>34</v>
      </c>
      <c r="D1279" s="324">
        <v>265</v>
      </c>
      <c r="E1279" s="459">
        <f>D1279/C1279-1</f>
        <v>6.79</v>
      </c>
      <c r="F1279" s="279"/>
    </row>
    <row r="1280" ht="27.95" customHeight="1" spans="1:6">
      <c r="A1280" s="461" t="s">
        <v>2324</v>
      </c>
      <c r="B1280" s="320" t="s">
        <v>139</v>
      </c>
      <c r="C1280" s="375"/>
      <c r="D1280" s="322">
        <v>65</v>
      </c>
      <c r="E1280" s="463"/>
      <c r="F1280" s="279"/>
    </row>
    <row r="1281" ht="27.95" customHeight="1" spans="1:6">
      <c r="A1281" s="461" t="s">
        <v>2325</v>
      </c>
      <c r="B1281" s="320" t="s">
        <v>141</v>
      </c>
      <c r="C1281" s="467">
        <v>9</v>
      </c>
      <c r="D1281" s="322">
        <v>190</v>
      </c>
      <c r="E1281" s="463">
        <f>D1281/C1281-1</f>
        <v>20.11</v>
      </c>
      <c r="F1281" s="279"/>
    </row>
    <row r="1282" ht="27.95" customHeight="1" spans="1:6">
      <c r="A1282" s="461" t="s">
        <v>2326</v>
      </c>
      <c r="B1282" s="320" t="s">
        <v>143</v>
      </c>
      <c r="C1282" s="375"/>
      <c r="D1282" s="322"/>
      <c r="E1282" s="463"/>
      <c r="F1282" s="279"/>
    </row>
    <row r="1283" ht="27.95" customHeight="1" spans="1:6">
      <c r="A1283" s="461" t="s">
        <v>2327</v>
      </c>
      <c r="B1283" s="320" t="s">
        <v>2328</v>
      </c>
      <c r="C1283" s="467">
        <v>25</v>
      </c>
      <c r="D1283" s="322">
        <v>10</v>
      </c>
      <c r="E1283" s="463">
        <f>D1283/C1283-1</f>
        <v>-0.6</v>
      </c>
      <c r="F1283" s="279"/>
    </row>
    <row r="1284" ht="27.95" customHeight="1" spans="1:6">
      <c r="A1284" s="461" t="s">
        <v>2329</v>
      </c>
      <c r="B1284" s="473" t="s">
        <v>2330</v>
      </c>
      <c r="C1284" s="375"/>
      <c r="D1284" s="322"/>
      <c r="E1284" s="463"/>
      <c r="F1284" s="279"/>
    </row>
    <row r="1285" ht="27.95" customHeight="1" spans="1:6">
      <c r="A1285" s="457" t="s">
        <v>2331</v>
      </c>
      <c r="B1285" s="474" t="s">
        <v>2332</v>
      </c>
      <c r="C1285" s="375"/>
      <c r="D1285" s="324"/>
      <c r="E1285" s="459"/>
      <c r="F1285" s="279"/>
    </row>
    <row r="1286" ht="27.95" customHeight="1" spans="1:6">
      <c r="A1286" s="461" t="s">
        <v>2333</v>
      </c>
      <c r="B1286" s="474" t="s">
        <v>2334</v>
      </c>
      <c r="C1286" s="375"/>
      <c r="D1286" s="324"/>
      <c r="E1286" s="459"/>
      <c r="F1286" s="279"/>
    </row>
    <row r="1287" ht="27.95" customHeight="1" spans="1:6">
      <c r="A1287" s="461" t="s">
        <v>2335</v>
      </c>
      <c r="B1287" s="474" t="s">
        <v>2336</v>
      </c>
      <c r="C1287" s="375"/>
      <c r="D1287" s="324"/>
      <c r="E1287" s="459"/>
      <c r="F1287" s="279"/>
    </row>
    <row r="1288" ht="27.95" customHeight="1" spans="1:6">
      <c r="A1288" s="461" t="s">
        <v>2337</v>
      </c>
      <c r="B1288" s="474" t="s">
        <v>2338</v>
      </c>
      <c r="C1288" s="375"/>
      <c r="D1288" s="324"/>
      <c r="E1288" s="459"/>
      <c r="F1288" s="279"/>
    </row>
    <row r="1289" ht="27.95" customHeight="1" spans="1:6">
      <c r="A1289" s="461" t="s">
        <v>2339</v>
      </c>
      <c r="B1289" s="474" t="s">
        <v>2340</v>
      </c>
      <c r="C1289" s="375"/>
      <c r="D1289" s="324"/>
      <c r="E1289" s="459"/>
      <c r="F1289" s="279"/>
    </row>
    <row r="1290" ht="27.95" customHeight="1" spans="1:6">
      <c r="A1290" s="461" t="s">
        <v>2341</v>
      </c>
      <c r="B1290" s="474" t="s">
        <v>2342</v>
      </c>
      <c r="C1290" s="375"/>
      <c r="D1290" s="324"/>
      <c r="E1290" s="459"/>
      <c r="F1290" s="279"/>
    </row>
    <row r="1291" ht="27.95" customHeight="1" spans="1:6">
      <c r="A1291" s="457" t="s">
        <v>2343</v>
      </c>
      <c r="B1291" s="316" t="s">
        <v>2344</v>
      </c>
      <c r="C1291" s="375"/>
      <c r="D1291" s="324"/>
      <c r="E1291" s="459"/>
      <c r="F1291" s="279"/>
    </row>
    <row r="1292" ht="27.95" customHeight="1" spans="1:6">
      <c r="A1292" s="461" t="s">
        <v>2345</v>
      </c>
      <c r="B1292" s="320" t="s">
        <v>139</v>
      </c>
      <c r="C1292" s="375"/>
      <c r="D1292" s="324"/>
      <c r="E1292" s="459"/>
      <c r="F1292" s="279"/>
    </row>
    <row r="1293" ht="27.95" customHeight="1" spans="1:6">
      <c r="A1293" s="461" t="s">
        <v>2346</v>
      </c>
      <c r="B1293" s="320" t="s">
        <v>141</v>
      </c>
      <c r="C1293" s="375"/>
      <c r="D1293" s="324"/>
      <c r="E1293" s="459"/>
      <c r="F1293" s="279"/>
    </row>
    <row r="1294" ht="27.95" customHeight="1" spans="1:6">
      <c r="A1294" s="461" t="s">
        <v>2347</v>
      </c>
      <c r="B1294" s="320" t="s">
        <v>143</v>
      </c>
      <c r="C1294" s="375"/>
      <c r="D1294" s="324"/>
      <c r="E1294" s="459"/>
      <c r="F1294" s="279"/>
    </row>
    <row r="1295" ht="27.95" customHeight="1" spans="1:6">
      <c r="A1295" s="461" t="s">
        <v>2348</v>
      </c>
      <c r="B1295" s="473" t="s">
        <v>2349</v>
      </c>
      <c r="C1295" s="375"/>
      <c r="D1295" s="324"/>
      <c r="E1295" s="459"/>
      <c r="F1295" s="279"/>
    </row>
    <row r="1296" ht="27.95" customHeight="1" spans="1:6">
      <c r="A1296" s="461" t="s">
        <v>2350</v>
      </c>
      <c r="B1296" s="473" t="s">
        <v>2351</v>
      </c>
      <c r="C1296" s="375"/>
      <c r="D1296" s="324"/>
      <c r="E1296" s="459"/>
      <c r="F1296" s="279"/>
    </row>
    <row r="1297" ht="27.95" customHeight="1" spans="1:6">
      <c r="A1297" s="461" t="s">
        <v>2352</v>
      </c>
      <c r="B1297" s="320" t="s">
        <v>157</v>
      </c>
      <c r="C1297" s="375"/>
      <c r="D1297" s="324"/>
      <c r="E1297" s="459"/>
      <c r="F1297" s="279"/>
    </row>
    <row r="1298" ht="27.95" customHeight="1" spans="1:6">
      <c r="A1298" s="461" t="s">
        <v>2353</v>
      </c>
      <c r="B1298" s="473" t="s">
        <v>2354</v>
      </c>
      <c r="C1298" s="375"/>
      <c r="D1298" s="324"/>
      <c r="E1298" s="459"/>
      <c r="F1298" s="279"/>
    </row>
    <row r="1299" ht="27.95" customHeight="1" spans="1:6">
      <c r="A1299" s="457" t="s">
        <v>2355</v>
      </c>
      <c r="B1299" s="316" t="s">
        <v>2356</v>
      </c>
      <c r="C1299" s="464">
        <f>SUM(C1300:C1311)</f>
        <v>66</v>
      </c>
      <c r="D1299" s="464">
        <f>SUM(D1300:D1311)</f>
        <v>70</v>
      </c>
      <c r="E1299" s="459">
        <f>D1299/C1299-1</f>
        <v>0.06</v>
      </c>
      <c r="F1299" s="279"/>
    </row>
    <row r="1300" ht="27.95" customHeight="1" spans="1:6">
      <c r="A1300" s="461" t="s">
        <v>2357</v>
      </c>
      <c r="B1300" s="320" t="s">
        <v>139</v>
      </c>
      <c r="C1300" s="375"/>
      <c r="D1300" s="322"/>
      <c r="E1300" s="463"/>
      <c r="F1300" s="279"/>
    </row>
    <row r="1301" ht="27.95" customHeight="1" spans="1:6">
      <c r="A1301" s="461" t="s">
        <v>2358</v>
      </c>
      <c r="B1301" s="320" t="s">
        <v>141</v>
      </c>
      <c r="C1301" s="467">
        <v>62</v>
      </c>
      <c r="D1301" s="322">
        <v>66</v>
      </c>
      <c r="E1301" s="463">
        <f>D1301/C1301-1</f>
        <v>0.06</v>
      </c>
      <c r="F1301" s="279"/>
    </row>
    <row r="1302" ht="27.95" customHeight="1" spans="1:6">
      <c r="A1302" s="461" t="s">
        <v>2359</v>
      </c>
      <c r="B1302" s="320" t="s">
        <v>143</v>
      </c>
      <c r="C1302" s="375"/>
      <c r="D1302" s="322"/>
      <c r="E1302" s="463"/>
      <c r="F1302" s="279"/>
    </row>
    <row r="1303" ht="27.95" customHeight="1" spans="1:6">
      <c r="A1303" s="461" t="s">
        <v>2360</v>
      </c>
      <c r="B1303" s="320" t="s">
        <v>2361</v>
      </c>
      <c r="C1303" s="375"/>
      <c r="D1303" s="322"/>
      <c r="E1303" s="463"/>
      <c r="F1303" s="279"/>
    </row>
    <row r="1304" ht="27.95" customHeight="1" spans="1:6">
      <c r="A1304" s="461" t="s">
        <v>2362</v>
      </c>
      <c r="B1304" s="320" t="s">
        <v>2363</v>
      </c>
      <c r="C1304" s="467">
        <v>2</v>
      </c>
      <c r="D1304" s="322">
        <v>3</v>
      </c>
      <c r="E1304" s="463">
        <f>D1304/C1304-1</f>
        <v>0.5</v>
      </c>
      <c r="F1304" s="279"/>
    </row>
    <row r="1305" ht="27.95" customHeight="1" spans="1:6">
      <c r="A1305" s="461" t="s">
        <v>2364</v>
      </c>
      <c r="B1305" s="320" t="s">
        <v>2365</v>
      </c>
      <c r="C1305" s="375"/>
      <c r="D1305" s="322"/>
      <c r="E1305" s="463"/>
      <c r="F1305" s="279"/>
    </row>
    <row r="1306" ht="27.95" customHeight="1" spans="1:6">
      <c r="A1306" s="461" t="s">
        <v>2366</v>
      </c>
      <c r="B1306" s="320" t="s">
        <v>2367</v>
      </c>
      <c r="C1306" s="467">
        <v>2</v>
      </c>
      <c r="D1306" s="322">
        <v>1</v>
      </c>
      <c r="E1306" s="463">
        <f>D1306/C1306-1</f>
        <v>-0.5</v>
      </c>
      <c r="F1306" s="279"/>
    </row>
    <row r="1307" ht="27.95" customHeight="1" spans="1:6">
      <c r="A1307" s="461" t="s">
        <v>2368</v>
      </c>
      <c r="B1307" s="320" t="s">
        <v>2369</v>
      </c>
      <c r="C1307" s="375"/>
      <c r="D1307" s="322"/>
      <c r="E1307" s="463"/>
      <c r="F1307" s="279"/>
    </row>
    <row r="1308" ht="27.95" customHeight="1" spans="1:6">
      <c r="A1308" s="461" t="s">
        <v>2370</v>
      </c>
      <c r="B1308" s="320" t="s">
        <v>2371</v>
      </c>
      <c r="C1308" s="375"/>
      <c r="D1308" s="322"/>
      <c r="E1308" s="463"/>
      <c r="F1308" s="279"/>
    </row>
    <row r="1309" ht="27.95" customHeight="1" spans="1:6">
      <c r="A1309" s="461" t="s">
        <v>2372</v>
      </c>
      <c r="B1309" s="320" t="s">
        <v>2373</v>
      </c>
      <c r="C1309" s="375"/>
      <c r="D1309" s="322"/>
      <c r="E1309" s="463"/>
      <c r="F1309" s="279"/>
    </row>
    <row r="1310" ht="27.95" customHeight="1" spans="1:6">
      <c r="A1310" s="461" t="s">
        <v>2374</v>
      </c>
      <c r="B1310" s="320" t="s">
        <v>2375</v>
      </c>
      <c r="C1310" s="375"/>
      <c r="D1310" s="322"/>
      <c r="E1310" s="463"/>
      <c r="F1310" s="279"/>
    </row>
    <row r="1311" ht="27.95" customHeight="1" spans="1:6">
      <c r="A1311" s="461" t="s">
        <v>2376</v>
      </c>
      <c r="B1311" s="320" t="s">
        <v>2377</v>
      </c>
      <c r="C1311" s="375"/>
      <c r="D1311" s="322"/>
      <c r="E1311" s="463"/>
      <c r="F1311" s="279"/>
    </row>
    <row r="1312" ht="27.95" customHeight="1" spans="1:6">
      <c r="A1312" s="457" t="s">
        <v>2378</v>
      </c>
      <c r="B1312" s="316" t="s">
        <v>2379</v>
      </c>
      <c r="C1312" s="464">
        <f>SUM(C1313:C1315)</f>
        <v>0</v>
      </c>
      <c r="D1312" s="464">
        <f>SUM(D1313:D1315)</f>
        <v>399</v>
      </c>
      <c r="E1312" s="459"/>
      <c r="F1312" s="279"/>
    </row>
    <row r="1313" ht="27.95" customHeight="1" spans="1:6">
      <c r="A1313" s="461" t="s">
        <v>2380</v>
      </c>
      <c r="B1313" s="320" t="s">
        <v>2381</v>
      </c>
      <c r="C1313" s="375"/>
      <c r="D1313" s="322">
        <v>381</v>
      </c>
      <c r="E1313" s="463"/>
      <c r="F1313" s="279"/>
    </row>
    <row r="1314" ht="27.95" customHeight="1" spans="1:6">
      <c r="A1314" s="461" t="s">
        <v>2382</v>
      </c>
      <c r="B1314" s="320" t="s">
        <v>2383</v>
      </c>
      <c r="C1314" s="375"/>
      <c r="D1314" s="322">
        <v>18</v>
      </c>
      <c r="E1314" s="463"/>
      <c r="F1314" s="279"/>
    </row>
    <row r="1315" ht="27.95" customHeight="1" spans="1:6">
      <c r="A1315" s="461" t="s">
        <v>2384</v>
      </c>
      <c r="B1315" s="320" t="s">
        <v>2385</v>
      </c>
      <c r="C1315" s="375"/>
      <c r="D1315" s="322"/>
      <c r="E1315" s="463"/>
      <c r="F1315" s="279"/>
    </row>
    <row r="1316" ht="27.95" customHeight="1" spans="1:6">
      <c r="A1316" s="457" t="s">
        <v>2386</v>
      </c>
      <c r="B1316" s="316" t="s">
        <v>2387</v>
      </c>
      <c r="C1316" s="464">
        <f>SUM(C1317:C1321)</f>
        <v>350</v>
      </c>
      <c r="D1316" s="464">
        <f>SUM(D1317:D1321)</f>
        <v>1</v>
      </c>
      <c r="E1316" s="459">
        <f>D1316/C1316-1</f>
        <v>-1</v>
      </c>
      <c r="F1316" s="279"/>
    </row>
    <row r="1317" ht="27.95" customHeight="1" spans="1:6">
      <c r="A1317" s="461" t="s">
        <v>2388</v>
      </c>
      <c r="B1317" s="468" t="s">
        <v>2389</v>
      </c>
      <c r="C1317" s="375"/>
      <c r="D1317" s="322"/>
      <c r="E1317" s="463"/>
      <c r="F1317" s="279"/>
    </row>
    <row r="1318" ht="27.95" customHeight="1" spans="1:6">
      <c r="A1318" s="461" t="s">
        <v>2390</v>
      </c>
      <c r="B1318" s="468" t="s">
        <v>2391</v>
      </c>
      <c r="C1318" s="375"/>
      <c r="D1318" s="322"/>
      <c r="E1318" s="463"/>
      <c r="F1318" s="279"/>
    </row>
    <row r="1319" ht="27.95" customHeight="1" spans="1:6">
      <c r="A1319" s="461" t="s">
        <v>2392</v>
      </c>
      <c r="B1319" s="320" t="s">
        <v>2393</v>
      </c>
      <c r="C1319" s="467">
        <v>350</v>
      </c>
      <c r="D1319" s="322"/>
      <c r="E1319" s="463">
        <f>D1319/C1319-1</f>
        <v>-1</v>
      </c>
      <c r="F1319" s="279"/>
    </row>
    <row r="1320" ht="27.95" customHeight="1" spans="1:6">
      <c r="A1320" s="461" t="s">
        <v>2394</v>
      </c>
      <c r="B1320" s="320" t="s">
        <v>2395</v>
      </c>
      <c r="C1320" s="375"/>
      <c r="D1320" s="322">
        <v>1</v>
      </c>
      <c r="E1320" s="463"/>
      <c r="F1320" s="279"/>
    </row>
    <row r="1321" ht="27.95" customHeight="1" spans="1:6">
      <c r="A1321" s="461" t="s">
        <v>2396</v>
      </c>
      <c r="B1321" s="320" t="s">
        <v>2397</v>
      </c>
      <c r="C1321" s="375"/>
      <c r="D1321" s="322"/>
      <c r="E1321" s="463"/>
      <c r="F1321" s="279"/>
    </row>
    <row r="1322" ht="27.95" customHeight="1" spans="1:6">
      <c r="A1322" s="457" t="s">
        <v>2398</v>
      </c>
      <c r="B1322" s="316" t="s">
        <v>2399</v>
      </c>
      <c r="C1322" s="464">
        <f>C1323</f>
        <v>173</v>
      </c>
      <c r="D1322" s="324"/>
      <c r="E1322" s="459">
        <f t="shared" ref="E1322:E1327" si="5">D1322/C1322-1</f>
        <v>-1</v>
      </c>
      <c r="F1322" s="279"/>
    </row>
    <row r="1323" ht="27.95" customHeight="1" spans="1:6">
      <c r="A1323" s="320" t="s">
        <v>2400</v>
      </c>
      <c r="B1323" s="320" t="s">
        <v>2401</v>
      </c>
      <c r="C1323" s="483">
        <v>173</v>
      </c>
      <c r="D1323" s="322"/>
      <c r="E1323" s="463">
        <f t="shared" si="5"/>
        <v>-1</v>
      </c>
      <c r="F1323" s="279"/>
    </row>
    <row r="1324" ht="27.95" customHeight="1" spans="1:6">
      <c r="A1324" s="457" t="s">
        <v>111</v>
      </c>
      <c r="B1324" s="316" t="s">
        <v>112</v>
      </c>
      <c r="C1324" s="464">
        <v>2743</v>
      </c>
      <c r="D1324" s="324">
        <v>1900</v>
      </c>
      <c r="E1324" s="459">
        <f t="shared" si="5"/>
        <v>-0.31</v>
      </c>
      <c r="F1324" s="279"/>
    </row>
    <row r="1325" ht="27.95" customHeight="1" spans="1:6">
      <c r="A1325" s="457" t="s">
        <v>113</v>
      </c>
      <c r="B1325" s="316" t="s">
        <v>114</v>
      </c>
      <c r="C1325" s="464">
        <f>C1326</f>
        <v>1800</v>
      </c>
      <c r="D1325" s="464">
        <f>D1326</f>
        <v>5971</v>
      </c>
      <c r="E1325" s="459">
        <f t="shared" si="5"/>
        <v>2.32</v>
      </c>
      <c r="F1325" s="279"/>
    </row>
    <row r="1326" ht="27.95" customHeight="1" spans="1:6">
      <c r="A1326" s="457" t="s">
        <v>2402</v>
      </c>
      <c r="B1326" s="316" t="s">
        <v>2403</v>
      </c>
      <c r="C1326" s="464">
        <f>SUM(C1327:C1330)</f>
        <v>1800</v>
      </c>
      <c r="D1326" s="464">
        <f>SUM(D1327:D1330)</f>
        <v>5971</v>
      </c>
      <c r="E1326" s="459">
        <f t="shared" si="5"/>
        <v>2.32</v>
      </c>
      <c r="F1326" s="279"/>
    </row>
    <row r="1327" ht="27.95" customHeight="1" spans="1:6">
      <c r="A1327" s="461" t="s">
        <v>2404</v>
      </c>
      <c r="B1327" s="320" t="s">
        <v>2405</v>
      </c>
      <c r="C1327" s="483">
        <v>1800</v>
      </c>
      <c r="D1327" s="322">
        <v>5971</v>
      </c>
      <c r="E1327" s="463">
        <f t="shared" si="5"/>
        <v>2.32</v>
      </c>
      <c r="F1327" s="279"/>
    </row>
    <row r="1328" ht="27.95" customHeight="1" spans="1:6">
      <c r="A1328" s="461" t="s">
        <v>2406</v>
      </c>
      <c r="B1328" s="320" t="s">
        <v>2407</v>
      </c>
      <c r="C1328" s="375"/>
      <c r="D1328" s="322"/>
      <c r="E1328" s="463"/>
      <c r="F1328" s="279"/>
    </row>
    <row r="1329" ht="27.95" customHeight="1" spans="1:6">
      <c r="A1329" s="461" t="s">
        <v>2408</v>
      </c>
      <c r="B1329" s="320" t="s">
        <v>2409</v>
      </c>
      <c r="C1329" s="375"/>
      <c r="D1329" s="324"/>
      <c r="E1329" s="459"/>
      <c r="F1329" s="279"/>
    </row>
    <row r="1330" ht="27.95" customHeight="1" spans="1:6">
      <c r="A1330" s="472">
        <v>2320399</v>
      </c>
      <c r="B1330" s="320" t="s">
        <v>2410</v>
      </c>
      <c r="C1330" s="375"/>
      <c r="D1330" s="324"/>
      <c r="E1330" s="459"/>
      <c r="F1330" s="279"/>
    </row>
    <row r="1331" ht="27.95" customHeight="1" spans="1:6">
      <c r="A1331" s="457" t="s">
        <v>115</v>
      </c>
      <c r="B1331" s="316" t="s">
        <v>116</v>
      </c>
      <c r="C1331" s="464">
        <f>C1332</f>
        <v>0</v>
      </c>
      <c r="D1331" s="324"/>
      <c r="E1331" s="459"/>
      <c r="F1331" s="279"/>
    </row>
    <row r="1332" ht="27.95" customHeight="1" spans="1:6">
      <c r="A1332" s="457" t="s">
        <v>2411</v>
      </c>
      <c r="B1332" s="316" t="s">
        <v>2412</v>
      </c>
      <c r="C1332" s="375"/>
      <c r="D1332" s="324"/>
      <c r="E1332" s="459"/>
      <c r="F1332" s="279"/>
    </row>
    <row r="1333" ht="27.95" customHeight="1" spans="1:6">
      <c r="A1333" s="457" t="s">
        <v>117</v>
      </c>
      <c r="B1333" s="316" t="s">
        <v>118</v>
      </c>
      <c r="C1333" s="464">
        <f>SUM(C1334:C1335)</f>
        <v>900</v>
      </c>
      <c r="D1333" s="464">
        <f>SUM(D1334:D1335)</f>
        <v>4542</v>
      </c>
      <c r="E1333" s="459">
        <f>D1333/C1333-1</f>
        <v>4.05</v>
      </c>
      <c r="F1333" s="279"/>
    </row>
    <row r="1334" ht="27.95" customHeight="1" spans="1:6">
      <c r="A1334" s="457" t="s">
        <v>2413</v>
      </c>
      <c r="B1334" s="316" t="s">
        <v>2414</v>
      </c>
      <c r="C1334" s="375"/>
      <c r="D1334" s="324"/>
      <c r="E1334" s="459"/>
      <c r="F1334" s="279"/>
    </row>
    <row r="1335" ht="27.95" customHeight="1" spans="1:6">
      <c r="A1335" s="457" t="s">
        <v>2415</v>
      </c>
      <c r="B1335" s="316" t="s">
        <v>2082</v>
      </c>
      <c r="C1335" s="464">
        <v>900</v>
      </c>
      <c r="D1335" s="324">
        <v>4542</v>
      </c>
      <c r="E1335" s="459">
        <f>D1335/C1335-1</f>
        <v>4.05</v>
      </c>
      <c r="F1335" s="279"/>
    </row>
    <row r="1336" ht="27.95" customHeight="1" spans="1:6">
      <c r="A1336" s="490"/>
      <c r="B1336" s="491"/>
      <c r="C1336" s="492"/>
      <c r="D1336" s="492"/>
      <c r="E1336" s="459"/>
      <c r="F1336" s="279"/>
    </row>
    <row r="1337" ht="27.95" customHeight="1" spans="1:6">
      <c r="A1337" s="493"/>
      <c r="B1337" s="494" t="s">
        <v>2416</v>
      </c>
      <c r="C1337" s="317">
        <f>C5+C250+C253+C274+C366+C420+C476+C535+C664+C737+C818+C841+C952+C1016+C1086+C1106+C1133+C1143+C1188+C1208+C1266+C1324+C1325+C1331+C1333</f>
        <v>274300</v>
      </c>
      <c r="D1337" s="317">
        <f>D5+D250+D253+D274+D366+D420+D476+D535+D664+D737+D818+D841+D952+D1016+D1086+D1106+D1133+D1143+D1188+D1208+D1266+D1324+D1325+D1331+D1333</f>
        <v>189100</v>
      </c>
      <c r="E1337" s="459">
        <f>D1337/C1337-1</f>
        <v>-0.31</v>
      </c>
      <c r="F1337" s="279"/>
    </row>
    <row r="1338" spans="3:3">
      <c r="C1338" s="392"/>
    </row>
    <row r="1339" spans="3:3">
      <c r="C1339" s="418"/>
    </row>
    <row r="1340" spans="3:3">
      <c r="C1340" s="392"/>
    </row>
    <row r="1341" spans="3:3">
      <c r="C1341" s="392"/>
    </row>
    <row r="1342" spans="3:3">
      <c r="C1342" s="418"/>
    </row>
    <row r="1343" spans="3:3">
      <c r="C1343" s="392"/>
    </row>
    <row r="1344" spans="3:3">
      <c r="C1344" s="392"/>
    </row>
    <row r="1345" spans="3:3">
      <c r="C1345" s="392"/>
    </row>
    <row r="1346" spans="3:3">
      <c r="C1346" s="392"/>
    </row>
    <row r="1347" spans="3:3">
      <c r="C1347" s="418"/>
    </row>
    <row r="1348" spans="3:3">
      <c r="C1348" s="392"/>
    </row>
  </sheetData>
  <autoFilter ref="A3:G1337"/>
  <mergeCells count="2">
    <mergeCell ref="B2:E2"/>
    <mergeCell ref="B3:E3"/>
  </mergeCells>
  <conditionalFormatting sqref="F4:F1329">
    <cfRule type="cellIs" dxfId="16" priority="1439" stopIfTrue="1" operator="lessThan">
      <formula>0</formula>
    </cfRule>
  </conditionalFormatting>
  <dataValidations count="15">
    <dataValidation type="custom" allowBlank="1" showInputMessage="1" showErrorMessage="1" sqref="D592">
      <formula1>"ISBLANK(F599)"</formula1>
    </dataValidation>
    <dataValidation type="custom" allowBlank="1" showInputMessage="1" showErrorMessage="1" sqref="D649">
      <formula1>"ISBLANK(F656)"</formula1>
    </dataValidation>
    <dataValidation type="custom" allowBlank="1" showInputMessage="1" showErrorMessage="1" sqref="D1227">
      <formula1>"ISBLANK(F1248)"</formula1>
    </dataValidation>
    <dataValidation type="custom" allowBlank="1" showInputMessage="1" showErrorMessage="1" sqref="D877 D887 D889">
      <formula1>"ISBLANK(F890)"</formula1>
    </dataValidation>
    <dataValidation type="custom" allowBlank="1" showInputMessage="1" showErrorMessage="1" sqref="D941">
      <formula1>"ISBLANK(F954)"</formula1>
    </dataValidation>
    <dataValidation type="custom" allowBlank="1" showInputMessage="1" showErrorMessage="1" sqref="D974">
      <formula1>"ISBLANK(F989)"</formula1>
    </dataValidation>
    <dataValidation type="custom" allowBlank="1" showInputMessage="1" showErrorMessage="1" sqref="D1053 D1056:D1060">
      <formula1>"ISBLANK(F1069)"</formula1>
    </dataValidation>
    <dataValidation type="custom" allowBlank="1" showInputMessage="1" showErrorMessage="1" sqref="D106:D115">
      <formula1>"ISBLANK(F105)"</formula1>
    </dataValidation>
    <dataValidation type="custom" allowBlank="1" showInputMessage="1" showErrorMessage="1" sqref="D1000">
      <formula1>"ISBLANK(F1011)"</formula1>
    </dataValidation>
    <dataValidation type="custom" allowBlank="1" showInputMessage="1" showErrorMessage="1" sqref="D1274 D1285:D1290">
      <formula1>"ISBLANK(F1296)"</formula1>
    </dataValidation>
    <dataValidation type="custom" allowBlank="1" showInputMessage="1" showErrorMessage="1" sqref="D75:D79">
      <formula1>"ISBLANK(F74)"</formula1>
    </dataValidation>
    <dataValidation type="custom" allowBlank="1" showInputMessage="1" showErrorMessage="1" sqref="D267:D268">
      <formula1>"ISBLANK(F267)"</formula1>
    </dataValidation>
    <dataValidation type="custom" allowBlank="1" showInputMessage="1" showErrorMessage="1" sqref="D805:D806 D810:D811">
      <formula1>"ISBLANK(F816)"</formula1>
    </dataValidation>
    <dataValidation type="custom" allowBlank="1" showInputMessage="1" showErrorMessage="1" sqref="D1228:D1240">
      <formula1>"ISBLANK(F1249)"</formula1>
    </dataValidation>
    <dataValidation type="custom" allowBlank="1" showInputMessage="1" showErrorMessage="1" sqref="D1317:D1318">
      <formula1>"ISBLANK(F1339)"</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topLeftCell="A28" workbookViewId="0">
      <selection activeCell="B17" sqref="B17"/>
    </sheetView>
  </sheetViews>
  <sheetFormatPr defaultColWidth="9" defaultRowHeight="13.5" outlineLevelCol="1"/>
  <cols>
    <col min="1" max="1" width="79" customWidth="1"/>
    <col min="2" max="2" width="36.5" customWidth="1"/>
  </cols>
  <sheetData>
    <row r="1" ht="45" customHeight="1" spans="1:2">
      <c r="A1" s="438" t="s">
        <v>2417</v>
      </c>
      <c r="B1" s="438"/>
    </row>
    <row r="2" ht="20.1" customHeight="1" spans="1:2">
      <c r="A2" s="439"/>
      <c r="B2" s="440" t="s">
        <v>2</v>
      </c>
    </row>
    <row r="3" ht="45" customHeight="1" spans="1:2">
      <c r="A3" s="441" t="s">
        <v>2418</v>
      </c>
      <c r="B3" s="109" t="s">
        <v>6</v>
      </c>
    </row>
    <row r="4" ht="30" customHeight="1" spans="1:2">
      <c r="A4" s="442" t="s">
        <v>2419</v>
      </c>
      <c r="B4" s="443">
        <f>SUM(B5:B8)</f>
        <v>23592</v>
      </c>
    </row>
    <row r="5" ht="30" customHeight="1" spans="1:2">
      <c r="A5" s="444" t="s">
        <v>2420</v>
      </c>
      <c r="B5" s="445">
        <v>16770</v>
      </c>
    </row>
    <row r="6" ht="30" customHeight="1" spans="1:2">
      <c r="A6" s="444" t="s">
        <v>2421</v>
      </c>
      <c r="B6" s="445">
        <v>3828</v>
      </c>
    </row>
    <row r="7" ht="30" customHeight="1" spans="1:2">
      <c r="A7" s="444" t="s">
        <v>2422</v>
      </c>
      <c r="B7" s="445">
        <v>1782</v>
      </c>
    </row>
    <row r="8" ht="30" customHeight="1" spans="1:2">
      <c r="A8" s="444" t="s">
        <v>2423</v>
      </c>
      <c r="B8" s="445">
        <v>1212</v>
      </c>
    </row>
    <row r="9" ht="30" customHeight="1" spans="1:2">
      <c r="A9" s="442" t="s">
        <v>2424</v>
      </c>
      <c r="B9" s="443">
        <f>SUM(B10:B19)</f>
        <v>5948</v>
      </c>
    </row>
    <row r="10" ht="30" customHeight="1" spans="1:2">
      <c r="A10" s="444" t="s">
        <v>2425</v>
      </c>
      <c r="B10" s="445">
        <v>2507</v>
      </c>
    </row>
    <row r="11" ht="30" customHeight="1" spans="1:2">
      <c r="A11" s="444" t="s">
        <v>2426</v>
      </c>
      <c r="B11" s="445">
        <v>6</v>
      </c>
    </row>
    <row r="12" ht="30" customHeight="1" spans="1:2">
      <c r="A12" s="444" t="s">
        <v>2427</v>
      </c>
      <c r="B12" s="445">
        <v>2</v>
      </c>
    </row>
    <row r="13" ht="30" customHeight="1" spans="1:2">
      <c r="A13" s="444" t="s">
        <v>2428</v>
      </c>
      <c r="B13" s="445"/>
    </row>
    <row r="14" ht="30" customHeight="1" spans="1:2">
      <c r="A14" s="444" t="s">
        <v>2429</v>
      </c>
      <c r="B14" s="445">
        <v>3172</v>
      </c>
    </row>
    <row r="15" ht="30" customHeight="1" spans="1:2">
      <c r="A15" s="444" t="s">
        <v>2430</v>
      </c>
      <c r="B15" s="445">
        <v>65</v>
      </c>
    </row>
    <row r="16" ht="30" customHeight="1" spans="1:2">
      <c r="A16" s="444" t="s">
        <v>2431</v>
      </c>
      <c r="B16" s="445"/>
    </row>
    <row r="17" ht="30" customHeight="1" spans="1:2">
      <c r="A17" s="444" t="s">
        <v>2432</v>
      </c>
      <c r="B17" s="445">
        <v>141</v>
      </c>
    </row>
    <row r="18" ht="30" customHeight="1" spans="1:2">
      <c r="A18" s="444" t="s">
        <v>2433</v>
      </c>
      <c r="B18" s="445">
        <v>51</v>
      </c>
    </row>
    <row r="19" ht="30" customHeight="1" spans="1:2">
      <c r="A19" s="444" t="s">
        <v>2434</v>
      </c>
      <c r="B19" s="445">
        <v>4</v>
      </c>
    </row>
    <row r="20" ht="30" customHeight="1" spans="1:2">
      <c r="A20" s="442" t="s">
        <v>2435</v>
      </c>
      <c r="B20" s="443"/>
    </row>
    <row r="21" ht="30" customHeight="1" spans="1:2">
      <c r="A21" s="444" t="s">
        <v>2436</v>
      </c>
      <c r="B21" s="413"/>
    </row>
    <row r="22" ht="30" customHeight="1" spans="1:2">
      <c r="A22" s="442" t="s">
        <v>2437</v>
      </c>
      <c r="B22" s="443">
        <f>SUM(B23:B24)</f>
        <v>55320</v>
      </c>
    </row>
    <row r="23" ht="30" customHeight="1" spans="1:2">
      <c r="A23" s="444" t="s">
        <v>2438</v>
      </c>
      <c r="B23" s="413">
        <v>52029</v>
      </c>
    </row>
    <row r="24" ht="30" customHeight="1" spans="1:2">
      <c r="A24" s="444" t="s">
        <v>2439</v>
      </c>
      <c r="B24" s="445">
        <v>3291</v>
      </c>
    </row>
    <row r="25" ht="30" customHeight="1" spans="1:2">
      <c r="A25" s="442" t="s">
        <v>2440</v>
      </c>
      <c r="B25" s="443"/>
    </row>
    <row r="26" ht="30" customHeight="1" spans="1:2">
      <c r="A26" s="444" t="s">
        <v>2441</v>
      </c>
      <c r="B26" s="413"/>
    </row>
    <row r="27" ht="30" customHeight="1" spans="1:2">
      <c r="A27" s="442" t="s">
        <v>2442</v>
      </c>
      <c r="B27" s="443">
        <f>SUM(B28:B30)</f>
        <v>9879</v>
      </c>
    </row>
    <row r="28" ht="30" customHeight="1" spans="1:2">
      <c r="A28" s="444" t="s">
        <v>2443</v>
      </c>
      <c r="B28" s="445">
        <v>5214</v>
      </c>
    </row>
    <row r="29" ht="30" customHeight="1" spans="1:2">
      <c r="A29" s="444" t="s">
        <v>2444</v>
      </c>
      <c r="B29" s="445">
        <v>4595</v>
      </c>
    </row>
    <row r="30" ht="30" customHeight="1" spans="1:2">
      <c r="A30" s="444" t="s">
        <v>2445</v>
      </c>
      <c r="B30" s="445">
        <v>70</v>
      </c>
    </row>
    <row r="31" ht="30" customHeight="1" spans="1:2">
      <c r="A31" s="446" t="s">
        <v>2446</v>
      </c>
      <c r="B31" s="443">
        <f>B4+B9+B22+B27</f>
        <v>94739</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D43"/>
  <sheetViews>
    <sheetView showGridLines="0" showZeros="0" topLeftCell="A35" workbookViewId="0">
      <selection activeCell="A43" sqref="A43:B43"/>
    </sheetView>
  </sheetViews>
  <sheetFormatPr defaultColWidth="9" defaultRowHeight="13.5" outlineLevelCol="3"/>
  <cols>
    <col min="1" max="1" width="69.625" style="286" customWidth="1"/>
    <col min="2" max="2" width="45.625" style="287" customWidth="1"/>
    <col min="3" max="4" width="16.625" style="287" hidden="1" customWidth="1"/>
    <col min="5" max="16384" width="9" style="287"/>
  </cols>
  <sheetData>
    <row r="1" s="285" customFormat="1" ht="45" customHeight="1" spans="1:4">
      <c r="A1" s="419" t="s">
        <v>2447</v>
      </c>
      <c r="B1" s="419"/>
      <c r="C1" s="419"/>
      <c r="D1" s="419"/>
    </row>
    <row r="2" ht="20.1" customHeight="1" spans="1:4">
      <c r="A2" s="269"/>
      <c r="B2" s="431" t="s">
        <v>2</v>
      </c>
      <c r="C2" s="420"/>
      <c r="D2" s="420" t="s">
        <v>2</v>
      </c>
    </row>
    <row r="3" ht="45" customHeight="1" spans="1:4">
      <c r="A3" s="289" t="s">
        <v>2448</v>
      </c>
      <c r="B3" s="109" t="s">
        <v>129</v>
      </c>
      <c r="C3" s="421" t="s">
        <v>2449</v>
      </c>
      <c r="D3" s="109" t="s">
        <v>2450</v>
      </c>
    </row>
    <row r="4" ht="36" customHeight="1" spans="1:4">
      <c r="A4" s="432" t="s">
        <v>2451</v>
      </c>
      <c r="B4" s="112"/>
      <c r="C4" s="433">
        <f>SUM(C5:C5)</f>
        <v>0</v>
      </c>
      <c r="D4" s="434">
        <f>SUM(D5:D5)</f>
        <v>0</v>
      </c>
    </row>
    <row r="5" ht="36" customHeight="1" spans="1:4">
      <c r="A5" s="426" t="s">
        <v>2452</v>
      </c>
      <c r="B5" s="116"/>
      <c r="C5" s="435"/>
      <c r="D5" s="436"/>
    </row>
    <row r="6" ht="36" customHeight="1" spans="1:4">
      <c r="A6" s="432" t="s">
        <v>2453</v>
      </c>
      <c r="B6" s="116"/>
      <c r="C6" s="435">
        <v>64164</v>
      </c>
      <c r="D6" s="436"/>
    </row>
    <row r="7" ht="36" customHeight="1" spans="1:4">
      <c r="A7" s="426" t="s">
        <v>2452</v>
      </c>
      <c r="B7" s="112"/>
      <c r="C7" s="435"/>
      <c r="D7" s="436"/>
    </row>
    <row r="8" ht="36" customHeight="1" spans="1:4">
      <c r="A8" s="432" t="s">
        <v>2454</v>
      </c>
      <c r="B8" s="116"/>
      <c r="C8" s="435">
        <v>2293</v>
      </c>
      <c r="D8" s="436"/>
    </row>
    <row r="9" ht="36" customHeight="1" spans="1:4">
      <c r="A9" s="426" t="s">
        <v>2452</v>
      </c>
      <c r="B9" s="116"/>
      <c r="C9" s="435"/>
      <c r="D9" s="436"/>
    </row>
    <row r="10" ht="36" customHeight="1" spans="1:4">
      <c r="A10" s="432" t="s">
        <v>2455</v>
      </c>
      <c r="B10" s="116"/>
      <c r="C10" s="435">
        <v>9600</v>
      </c>
      <c r="D10" s="436"/>
    </row>
    <row r="11" ht="36" customHeight="1" spans="1:4">
      <c r="A11" s="426" t="s">
        <v>2452</v>
      </c>
      <c r="B11" s="116"/>
      <c r="C11" s="435"/>
      <c r="D11" s="436"/>
    </row>
    <row r="12" ht="36" customHeight="1" spans="1:4">
      <c r="A12" s="432" t="s">
        <v>2456</v>
      </c>
      <c r="B12" s="116"/>
      <c r="C12" s="435">
        <v>280</v>
      </c>
      <c r="D12" s="436"/>
    </row>
    <row r="13" ht="36" customHeight="1" spans="1:4">
      <c r="A13" s="426" t="s">
        <v>2452</v>
      </c>
      <c r="B13" s="116"/>
      <c r="C13" s="435"/>
      <c r="D13" s="436"/>
    </row>
    <row r="14" ht="36" customHeight="1" spans="1:4">
      <c r="A14" s="432" t="s">
        <v>2457</v>
      </c>
      <c r="B14" s="116"/>
      <c r="C14" s="435">
        <v>83870</v>
      </c>
      <c r="D14" s="436"/>
    </row>
    <row r="15" ht="36" customHeight="1" spans="1:4">
      <c r="A15" s="426" t="s">
        <v>2452</v>
      </c>
      <c r="B15" s="116"/>
      <c r="C15" s="435"/>
      <c r="D15" s="436"/>
    </row>
    <row r="16" ht="36" customHeight="1" spans="1:4">
      <c r="A16" s="432" t="s">
        <v>2458</v>
      </c>
      <c r="B16" s="116"/>
      <c r="C16" s="435">
        <v>413</v>
      </c>
      <c r="D16" s="436"/>
    </row>
    <row r="17" ht="36" customHeight="1" spans="1:4">
      <c r="A17" s="426" t="s">
        <v>2452</v>
      </c>
      <c r="B17" s="116"/>
      <c r="C17" s="435"/>
      <c r="D17" s="436"/>
    </row>
    <row r="18" ht="36" customHeight="1" spans="1:4">
      <c r="A18" s="432" t="s">
        <v>2459</v>
      </c>
      <c r="B18" s="116"/>
      <c r="C18" s="435">
        <v>60</v>
      </c>
      <c r="D18" s="436"/>
    </row>
    <row r="19" ht="36" customHeight="1" spans="1:4">
      <c r="A19" s="426" t="s">
        <v>2452</v>
      </c>
      <c r="B19" s="116"/>
      <c r="C19" s="435"/>
      <c r="D19" s="436"/>
    </row>
    <row r="20" ht="36" customHeight="1" spans="1:4">
      <c r="A20" s="432" t="s">
        <v>2460</v>
      </c>
      <c r="B20" s="116"/>
      <c r="C20" s="435">
        <v>4418</v>
      </c>
      <c r="D20" s="436"/>
    </row>
    <row r="21" ht="36" customHeight="1" spans="1:4">
      <c r="A21" s="426" t="s">
        <v>2452</v>
      </c>
      <c r="B21" s="116"/>
      <c r="C21" s="433"/>
      <c r="D21" s="434"/>
    </row>
    <row r="22" ht="36" customHeight="1" spans="1:4">
      <c r="A22" s="432" t="s">
        <v>2461</v>
      </c>
      <c r="B22" s="116"/>
      <c r="C22" s="435"/>
      <c r="D22" s="436"/>
    </row>
    <row r="23" ht="36" customHeight="1" spans="1:4">
      <c r="A23" s="426" t="s">
        <v>2452</v>
      </c>
      <c r="B23" s="116"/>
      <c r="C23" s="435"/>
      <c r="D23" s="436"/>
    </row>
    <row r="24" ht="36" customHeight="1" spans="1:4">
      <c r="A24" s="432" t="s">
        <v>2462</v>
      </c>
      <c r="B24" s="116"/>
      <c r="C24" s="435"/>
      <c r="D24" s="436"/>
    </row>
    <row r="25" ht="36" customHeight="1" spans="1:4">
      <c r="A25" s="426" t="s">
        <v>2452</v>
      </c>
      <c r="B25" s="116"/>
      <c r="C25" s="435"/>
      <c r="D25" s="436"/>
    </row>
    <row r="26" ht="36" customHeight="1" spans="1:4">
      <c r="A26" s="432" t="s">
        <v>2463</v>
      </c>
      <c r="B26" s="116"/>
      <c r="C26" s="435"/>
      <c r="D26" s="436">
        <v>5000</v>
      </c>
    </row>
    <row r="27" ht="36" customHeight="1" spans="1:4">
      <c r="A27" s="426" t="s">
        <v>2452</v>
      </c>
      <c r="B27" s="116"/>
      <c r="C27" s="435"/>
      <c r="D27" s="436"/>
    </row>
    <row r="28" ht="36" customHeight="1" spans="1:4">
      <c r="A28" s="432" t="s">
        <v>2464</v>
      </c>
      <c r="B28" s="116"/>
      <c r="C28" s="435">
        <v>3800</v>
      </c>
      <c r="D28" s="436"/>
    </row>
    <row r="29" ht="36" customHeight="1" spans="1:4">
      <c r="A29" s="426" t="s">
        <v>2452</v>
      </c>
      <c r="B29" s="116"/>
      <c r="C29" s="435"/>
      <c r="D29" s="436"/>
    </row>
    <row r="30" ht="36" customHeight="1" spans="1:4">
      <c r="A30" s="432" t="s">
        <v>2465</v>
      </c>
      <c r="B30" s="116"/>
      <c r="C30" s="435">
        <v>1257</v>
      </c>
      <c r="D30" s="436"/>
    </row>
    <row r="31" ht="36" customHeight="1" spans="1:4">
      <c r="A31" s="426" t="s">
        <v>2452</v>
      </c>
      <c r="B31" s="116"/>
      <c r="C31" s="435"/>
      <c r="D31" s="436"/>
    </row>
    <row r="32" ht="36" customHeight="1" spans="1:4">
      <c r="A32" s="432" t="s">
        <v>2466</v>
      </c>
      <c r="B32" s="116"/>
      <c r="C32" s="435">
        <v>2163</v>
      </c>
      <c r="D32" s="436"/>
    </row>
    <row r="33" ht="36" customHeight="1" spans="1:4">
      <c r="A33" s="426" t="s">
        <v>2452</v>
      </c>
      <c r="B33" s="116"/>
      <c r="C33" s="435"/>
      <c r="D33" s="436"/>
    </row>
    <row r="34" ht="36" customHeight="1" spans="1:2">
      <c r="A34" s="432" t="s">
        <v>2467</v>
      </c>
      <c r="B34" s="116"/>
    </row>
    <row r="35" ht="36" customHeight="1" spans="1:2">
      <c r="A35" s="426" t="s">
        <v>2452</v>
      </c>
      <c r="B35" s="116"/>
    </row>
    <row r="36" ht="36" customHeight="1" spans="1:2">
      <c r="A36" s="432" t="s">
        <v>2468</v>
      </c>
      <c r="B36" s="116"/>
    </row>
    <row r="37" ht="36" customHeight="1" spans="1:2">
      <c r="A37" s="426" t="s">
        <v>2452</v>
      </c>
      <c r="B37" s="116"/>
    </row>
    <row r="38" ht="36" customHeight="1" spans="1:2">
      <c r="A38" s="432" t="s">
        <v>2469</v>
      </c>
      <c r="B38" s="116"/>
    </row>
    <row r="39" ht="36" customHeight="1" spans="1:2">
      <c r="A39" s="426" t="s">
        <v>2452</v>
      </c>
      <c r="B39" s="116"/>
    </row>
    <row r="40" ht="36" customHeight="1" spans="1:2">
      <c r="A40" s="432" t="s">
        <v>2470</v>
      </c>
      <c r="B40" s="116"/>
    </row>
    <row r="41" ht="36" customHeight="1" spans="1:2">
      <c r="A41" s="426" t="s">
        <v>2452</v>
      </c>
      <c r="B41" s="116"/>
    </row>
    <row r="42" ht="36" customHeight="1" spans="1:2">
      <c r="A42" s="437" t="s">
        <v>2471</v>
      </c>
      <c r="B42" s="116"/>
    </row>
    <row r="43" ht="29.1" customHeight="1" spans="1:2">
      <c r="A43" s="295" t="s">
        <v>2472</v>
      </c>
      <c r="B43" s="295"/>
    </row>
  </sheetData>
  <mergeCells count="2">
    <mergeCell ref="A1:D1"/>
    <mergeCell ref="A43:B43"/>
  </mergeCells>
  <printOptions horizontalCentered="1"/>
  <pageMargins left="0.471527777777778" right="0.393055555555556" top="0.747916666666667" bottom="0.747916666666667" header="0.313888888888889" footer="0.313888888888889"/>
  <pageSetup paperSize="9" scale="47" orientation="portrait"/>
  <headerFooter alignWithMargins="0">
    <oddFooter>&amp;C&amp;16- &amp;P -</oddFooter>
  </headerFooter>
  <rowBreaks count="1" manualBreakCount="1">
    <brk id="43"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4"/>
  <sheetViews>
    <sheetView showGridLines="0" showZeros="0" view="pageBreakPreview" zoomScaleNormal="100" zoomScaleSheetLayoutView="100" topLeftCell="A37" workbookViewId="0">
      <selection activeCell="B56" sqref="B56"/>
    </sheetView>
  </sheetViews>
  <sheetFormatPr defaultColWidth="9" defaultRowHeight="13.5" outlineLevelCol="4"/>
  <cols>
    <col min="1" max="1" width="69.625" style="266" customWidth="1"/>
    <col min="2" max="2" width="45.625" customWidth="1"/>
    <col min="3" max="4" width="16.625" hidden="1" customWidth="1"/>
  </cols>
  <sheetData>
    <row r="1" s="265" customFormat="1" ht="45" customHeight="1" spans="1:4">
      <c r="A1" s="419" t="s">
        <v>2473</v>
      </c>
      <c r="B1" s="419"/>
      <c r="C1" s="419"/>
      <c r="D1" s="419"/>
    </row>
    <row r="2" ht="20.1" customHeight="1" spans="1:4">
      <c r="A2" s="269"/>
      <c r="B2" s="408" t="s">
        <v>2</v>
      </c>
      <c r="C2" s="420"/>
      <c r="D2" s="420" t="s">
        <v>2</v>
      </c>
    </row>
    <row r="3" ht="45" customHeight="1" spans="1:5">
      <c r="A3" s="170" t="s">
        <v>2448</v>
      </c>
      <c r="B3" s="109" t="s">
        <v>6</v>
      </c>
      <c r="C3" s="421" t="s">
        <v>2449</v>
      </c>
      <c r="D3" s="109" t="s">
        <v>2450</v>
      </c>
      <c r="E3" s="422"/>
    </row>
    <row r="4" ht="36" customHeight="1" spans="1:5">
      <c r="A4" s="423" t="s">
        <v>2451</v>
      </c>
      <c r="B4" s="112"/>
      <c r="C4" s="424">
        <f>SUM(C5:C5)</f>
        <v>0</v>
      </c>
      <c r="D4" s="425">
        <f>SUM(D5:D5)</f>
        <v>0</v>
      </c>
      <c r="E4" s="279"/>
    </row>
    <row r="5" ht="36" customHeight="1" spans="1:5">
      <c r="A5" s="426" t="s">
        <v>2452</v>
      </c>
      <c r="B5" s="116"/>
      <c r="C5" s="427"/>
      <c r="D5" s="428"/>
      <c r="E5" s="279"/>
    </row>
    <row r="6" ht="36" customHeight="1" spans="1:5">
      <c r="A6" s="423" t="s">
        <v>2453</v>
      </c>
      <c r="B6" s="116"/>
      <c r="C6" s="427">
        <v>64164</v>
      </c>
      <c r="D6" s="428"/>
      <c r="E6" s="279"/>
    </row>
    <row r="7" ht="36" customHeight="1" spans="1:5">
      <c r="A7" s="426" t="s">
        <v>2452</v>
      </c>
      <c r="B7" s="112"/>
      <c r="C7" s="427"/>
      <c r="D7" s="428"/>
      <c r="E7" s="279"/>
    </row>
    <row r="8" ht="36" customHeight="1" spans="1:5">
      <c r="A8" s="423" t="s">
        <v>2454</v>
      </c>
      <c r="B8" s="116"/>
      <c r="C8" s="427">
        <v>2293</v>
      </c>
      <c r="D8" s="428"/>
      <c r="E8" s="279"/>
    </row>
    <row r="9" ht="36" customHeight="1" spans="1:5">
      <c r="A9" s="426" t="s">
        <v>2452</v>
      </c>
      <c r="B9" s="116"/>
      <c r="C9" s="427"/>
      <c r="D9" s="428"/>
      <c r="E9" s="279"/>
    </row>
    <row r="10" ht="36" customHeight="1" spans="1:5">
      <c r="A10" s="423" t="s">
        <v>2455</v>
      </c>
      <c r="B10" s="116"/>
      <c r="C10" s="427">
        <v>9600</v>
      </c>
      <c r="D10" s="428"/>
      <c r="E10" s="279"/>
    </row>
    <row r="11" ht="36" customHeight="1" spans="1:5">
      <c r="A11" s="426" t="s">
        <v>2452</v>
      </c>
      <c r="B11" s="116"/>
      <c r="C11" s="427"/>
      <c r="D11" s="428"/>
      <c r="E11" s="279"/>
    </row>
    <row r="12" ht="36" customHeight="1" spans="1:5">
      <c r="A12" s="423" t="s">
        <v>2456</v>
      </c>
      <c r="B12" s="116"/>
      <c r="C12" s="427">
        <v>280</v>
      </c>
      <c r="D12" s="428"/>
      <c r="E12" s="279"/>
    </row>
    <row r="13" ht="36" customHeight="1" spans="1:5">
      <c r="A13" s="426" t="s">
        <v>2452</v>
      </c>
      <c r="B13" s="116"/>
      <c r="C13" s="427"/>
      <c r="D13" s="428"/>
      <c r="E13" s="279"/>
    </row>
    <row r="14" ht="36" customHeight="1" spans="1:5">
      <c r="A14" s="423" t="s">
        <v>2457</v>
      </c>
      <c r="B14" s="116"/>
      <c r="C14" s="427">
        <v>83870</v>
      </c>
      <c r="D14" s="428"/>
      <c r="E14" s="279"/>
    </row>
    <row r="15" ht="36" customHeight="1" spans="1:5">
      <c r="A15" s="426" t="s">
        <v>2452</v>
      </c>
      <c r="B15" s="116"/>
      <c r="C15" s="427"/>
      <c r="D15" s="428"/>
      <c r="E15" s="279"/>
    </row>
    <row r="16" ht="36" customHeight="1" spans="1:5">
      <c r="A16" s="423" t="s">
        <v>2458</v>
      </c>
      <c r="B16" s="116"/>
      <c r="C16" s="427">
        <v>413</v>
      </c>
      <c r="D16" s="428"/>
      <c r="E16" s="279"/>
    </row>
    <row r="17" ht="36" customHeight="1" spans="1:5">
      <c r="A17" s="426" t="s">
        <v>2452</v>
      </c>
      <c r="B17" s="116"/>
      <c r="C17" s="427"/>
      <c r="D17" s="428"/>
      <c r="E17" s="279"/>
    </row>
    <row r="18" ht="36" customHeight="1" spans="1:5">
      <c r="A18" s="423" t="s">
        <v>2459</v>
      </c>
      <c r="B18" s="116"/>
      <c r="C18" s="427">
        <v>60</v>
      </c>
      <c r="D18" s="428"/>
      <c r="E18" s="279"/>
    </row>
    <row r="19" ht="36" customHeight="1" spans="1:5">
      <c r="A19" s="426" t="s">
        <v>2452</v>
      </c>
      <c r="B19" s="116"/>
      <c r="C19" s="427"/>
      <c r="D19" s="428"/>
      <c r="E19" s="279"/>
    </row>
    <row r="20" ht="36" customHeight="1" spans="1:5">
      <c r="A20" s="423" t="s">
        <v>2460</v>
      </c>
      <c r="B20" s="116"/>
      <c r="C20" s="427">
        <v>4418</v>
      </c>
      <c r="D20" s="428"/>
      <c r="E20" s="279"/>
    </row>
    <row r="21" ht="36" customHeight="1" spans="1:5">
      <c r="A21" s="426" t="s">
        <v>2452</v>
      </c>
      <c r="B21" s="116"/>
      <c r="C21" s="424"/>
      <c r="D21" s="425"/>
      <c r="E21" s="279"/>
    </row>
    <row r="22" ht="36" customHeight="1" spans="1:5">
      <c r="A22" s="423" t="s">
        <v>2461</v>
      </c>
      <c r="B22" s="116"/>
      <c r="C22" s="427"/>
      <c r="D22" s="428"/>
      <c r="E22" s="279"/>
    </row>
    <row r="23" ht="36" customHeight="1" spans="1:5">
      <c r="A23" s="426" t="s">
        <v>2452</v>
      </c>
      <c r="B23" s="116"/>
      <c r="C23" s="427"/>
      <c r="D23" s="428"/>
      <c r="E23" s="279"/>
    </row>
    <row r="24" ht="36" customHeight="1" spans="1:5">
      <c r="A24" s="423" t="s">
        <v>2462</v>
      </c>
      <c r="B24" s="116"/>
      <c r="C24" s="427"/>
      <c r="D24" s="428"/>
      <c r="E24" s="279"/>
    </row>
    <row r="25" ht="36" customHeight="1" spans="1:5">
      <c r="A25" s="426" t="s">
        <v>2452</v>
      </c>
      <c r="B25" s="116"/>
      <c r="C25" s="427"/>
      <c r="D25" s="428"/>
      <c r="E25" s="279"/>
    </row>
    <row r="26" ht="36" customHeight="1" spans="1:5">
      <c r="A26" s="423" t="s">
        <v>2463</v>
      </c>
      <c r="B26" s="116"/>
      <c r="C26" s="427"/>
      <c r="D26" s="428">
        <v>5000</v>
      </c>
      <c r="E26" s="279"/>
    </row>
    <row r="27" ht="36" customHeight="1" spans="1:5">
      <c r="A27" s="426" t="s">
        <v>2452</v>
      </c>
      <c r="B27" s="116"/>
      <c r="C27" s="427"/>
      <c r="D27" s="428"/>
      <c r="E27" s="279"/>
    </row>
    <row r="28" ht="36" customHeight="1" spans="1:5">
      <c r="A28" s="423" t="s">
        <v>2464</v>
      </c>
      <c r="B28" s="116"/>
      <c r="C28" s="427">
        <v>3800</v>
      </c>
      <c r="D28" s="428"/>
      <c r="E28" s="279"/>
    </row>
    <row r="29" ht="36" customHeight="1" spans="1:5">
      <c r="A29" s="426" t="s">
        <v>2452</v>
      </c>
      <c r="B29" s="116"/>
      <c r="C29" s="427"/>
      <c r="D29" s="428"/>
      <c r="E29" s="279"/>
    </row>
    <row r="30" ht="36" customHeight="1" spans="1:5">
      <c r="A30" s="423" t="s">
        <v>2465</v>
      </c>
      <c r="B30" s="116"/>
      <c r="C30" s="427">
        <v>1257</v>
      </c>
      <c r="D30" s="428"/>
      <c r="E30" s="279"/>
    </row>
    <row r="31" ht="36" customHeight="1" spans="1:5">
      <c r="A31" s="426" t="s">
        <v>2452</v>
      </c>
      <c r="B31" s="116"/>
      <c r="C31" s="427"/>
      <c r="D31" s="428"/>
      <c r="E31" s="279"/>
    </row>
    <row r="32" ht="36" customHeight="1" spans="1:5">
      <c r="A32" s="423" t="s">
        <v>2466</v>
      </c>
      <c r="B32" s="116"/>
      <c r="C32" s="427">
        <v>2163</v>
      </c>
      <c r="D32" s="428"/>
      <c r="E32" s="279"/>
    </row>
    <row r="33" ht="36" customHeight="1" spans="1:5">
      <c r="A33" s="426" t="s">
        <v>2452</v>
      </c>
      <c r="B33" s="116"/>
      <c r="C33" s="427"/>
      <c r="D33" s="428"/>
      <c r="E33" s="279"/>
    </row>
    <row r="34" ht="36" customHeight="1" spans="1:5">
      <c r="A34" s="423" t="s">
        <v>2467</v>
      </c>
      <c r="B34" s="116"/>
      <c r="E34" s="279"/>
    </row>
    <row r="35" ht="36" customHeight="1" spans="1:5">
      <c r="A35" s="426" t="s">
        <v>2452</v>
      </c>
      <c r="B35" s="116"/>
      <c r="E35" s="279"/>
    </row>
    <row r="36" ht="36" customHeight="1" spans="1:5">
      <c r="A36" s="423" t="s">
        <v>2468</v>
      </c>
      <c r="B36" s="116"/>
      <c r="E36" s="279"/>
    </row>
    <row r="37" ht="36" customHeight="1" spans="1:5">
      <c r="A37" s="426" t="s">
        <v>2452</v>
      </c>
      <c r="B37" s="116"/>
      <c r="E37" s="279"/>
    </row>
    <row r="38" ht="36" customHeight="1" spans="1:5">
      <c r="A38" s="423" t="s">
        <v>2469</v>
      </c>
      <c r="B38" s="116"/>
      <c r="E38" s="279"/>
    </row>
    <row r="39" ht="36" customHeight="1" spans="1:5">
      <c r="A39" s="426" t="s">
        <v>2452</v>
      </c>
      <c r="B39" s="116"/>
      <c r="E39" s="279"/>
    </row>
    <row r="40" ht="36" customHeight="1" spans="1:5">
      <c r="A40" s="423" t="s">
        <v>2470</v>
      </c>
      <c r="B40" s="116"/>
      <c r="E40" s="279"/>
    </row>
    <row r="41" ht="36" customHeight="1" spans="1:5">
      <c r="A41" s="426" t="s">
        <v>2452</v>
      </c>
      <c r="B41" s="116"/>
      <c r="E41" s="279"/>
    </row>
    <row r="42" ht="36" customHeight="1" spans="1:5">
      <c r="A42" s="429" t="s">
        <v>2471</v>
      </c>
      <c r="B42" s="116"/>
      <c r="E42" s="279"/>
    </row>
    <row r="44" ht="32" customHeight="1" spans="1:2">
      <c r="A44" s="430" t="s">
        <v>2474</v>
      </c>
      <c r="B44" s="430"/>
    </row>
  </sheetData>
  <autoFilter ref="A3:E46"/>
  <mergeCells count="2">
    <mergeCell ref="A1:D1"/>
    <mergeCell ref="A44:B44"/>
  </mergeCells>
  <conditionalFormatting sqref="E4">
    <cfRule type="cellIs" dxfId="17" priority="2" stopIfTrue="1" operator="lessThan">
      <formula>0</formula>
    </cfRule>
  </conditionalFormatting>
  <conditionalFormatting sqref="E4:E46">
    <cfRule type="cellIs" dxfId="18" priority="4" stopIfTrue="1" operator="lessThan">
      <formula>0</formula>
    </cfRule>
  </conditionalFormatting>
  <conditionalFormatting sqref="E5:E42">
    <cfRule type="cellIs" dxfId="19"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F26"/>
  <sheetViews>
    <sheetView showGridLines="0" showZeros="0" view="pageBreakPreview" zoomScaleNormal="85" zoomScaleSheetLayoutView="100" topLeftCell="A16" workbookViewId="0">
      <selection activeCell="A32" sqref="A32"/>
    </sheetView>
  </sheetViews>
  <sheetFormatPr defaultColWidth="9" defaultRowHeight="14.25" outlineLevelCol="5"/>
  <cols>
    <col min="1" max="1" width="43.625" style="156" customWidth="1"/>
    <col min="2" max="2" width="20.625" style="158" customWidth="1"/>
    <col min="3" max="3" width="20.625" style="156" customWidth="1"/>
    <col min="4" max="4" width="20" style="343" customWidth="1"/>
    <col min="5" max="5" width="12.625" style="156"/>
    <col min="6" max="16377" width="9" style="156"/>
    <col min="16378" max="16379" width="35.625" style="156"/>
    <col min="16380" max="16384" width="9" style="156"/>
  </cols>
  <sheetData>
    <row r="1" ht="45" customHeight="1" spans="1:4">
      <c r="A1" s="161" t="s">
        <v>2475</v>
      </c>
      <c r="B1" s="161"/>
      <c r="C1" s="161"/>
      <c r="D1" s="161"/>
    </row>
    <row r="2" ht="20.1" customHeight="1" spans="1:4">
      <c r="A2" s="162"/>
      <c r="B2" s="162"/>
      <c r="C2" s="407"/>
      <c r="D2" s="408" t="s">
        <v>2</v>
      </c>
    </row>
    <row r="3" s="157" customFormat="1" ht="45" customHeight="1" spans="1:4">
      <c r="A3" s="164" t="s">
        <v>2476</v>
      </c>
      <c r="B3" s="164" t="s">
        <v>2471</v>
      </c>
      <c r="C3" s="409" t="s">
        <v>2477</v>
      </c>
      <c r="D3" s="409" t="s">
        <v>2478</v>
      </c>
    </row>
    <row r="4" ht="36" customHeight="1" spans="1:4">
      <c r="A4" s="410" t="s">
        <v>2479</v>
      </c>
      <c r="B4" s="411"/>
      <c r="C4" s="411"/>
      <c r="D4" s="411"/>
    </row>
    <row r="5" ht="36" customHeight="1" spans="1:6">
      <c r="A5" s="412" t="s">
        <v>2480</v>
      </c>
      <c r="B5" s="166"/>
      <c r="C5" s="166"/>
      <c r="D5" s="413"/>
      <c r="F5" s="156" t="s">
        <v>2481</v>
      </c>
    </row>
    <row r="6" ht="36" customHeight="1" spans="1:4">
      <c r="A6" s="412" t="s">
        <v>2482</v>
      </c>
      <c r="B6" s="166"/>
      <c r="C6" s="166"/>
      <c r="D6" s="413"/>
    </row>
    <row r="7" ht="36" customHeight="1" spans="1:4">
      <c r="A7" s="412" t="s">
        <v>2483</v>
      </c>
      <c r="B7" s="166"/>
      <c r="C7" s="166"/>
      <c r="D7" s="413"/>
    </row>
    <row r="8" ht="36" customHeight="1" spans="1:4">
      <c r="A8" s="412" t="s">
        <v>2484</v>
      </c>
      <c r="B8" s="166"/>
      <c r="C8" s="166"/>
      <c r="D8" s="413"/>
    </row>
    <row r="9" ht="36" customHeight="1" spans="1:4">
      <c r="A9" s="412" t="s">
        <v>2485</v>
      </c>
      <c r="B9" s="166"/>
      <c r="C9" s="166"/>
      <c r="D9" s="413"/>
    </row>
    <row r="10" ht="36" customHeight="1" spans="1:4">
      <c r="A10" s="412" t="s">
        <v>2486</v>
      </c>
      <c r="B10" s="166"/>
      <c r="C10" s="166"/>
      <c r="D10" s="413"/>
    </row>
    <row r="11" ht="36" customHeight="1" spans="1:4">
      <c r="A11" s="412" t="s">
        <v>2487</v>
      </c>
      <c r="B11" s="166"/>
      <c r="C11" s="166"/>
      <c r="D11" s="413"/>
    </row>
    <row r="12" ht="36" customHeight="1" spans="1:4">
      <c r="A12" s="412" t="s">
        <v>2488</v>
      </c>
      <c r="B12" s="166"/>
      <c r="C12" s="166"/>
      <c r="D12" s="413"/>
    </row>
    <row r="13" ht="36" customHeight="1" spans="1:4">
      <c r="A13" s="412" t="s">
        <v>2489</v>
      </c>
      <c r="B13" s="166"/>
      <c r="C13" s="166"/>
      <c r="D13" s="413"/>
    </row>
    <row r="14" ht="36" customHeight="1" spans="1:4">
      <c r="A14" s="412" t="s">
        <v>2490</v>
      </c>
      <c r="B14" s="166"/>
      <c r="C14" s="166"/>
      <c r="D14" s="413"/>
    </row>
    <row r="15" ht="36" customHeight="1" spans="1:4">
      <c r="A15" s="412" t="s">
        <v>2491</v>
      </c>
      <c r="B15" s="166"/>
      <c r="C15" s="166"/>
      <c r="D15" s="413"/>
    </row>
    <row r="16" ht="36" customHeight="1" spans="1:4">
      <c r="A16" s="412" t="s">
        <v>2492</v>
      </c>
      <c r="B16" s="166"/>
      <c r="C16" s="166"/>
      <c r="D16" s="413"/>
    </row>
    <row r="17" ht="36" customHeight="1" spans="1:4">
      <c r="A17" s="412" t="s">
        <v>2493</v>
      </c>
      <c r="B17" s="166"/>
      <c r="C17" s="166"/>
      <c r="D17" s="413"/>
    </row>
    <row r="18" ht="36" customHeight="1" spans="1:4">
      <c r="A18" s="412" t="s">
        <v>2494</v>
      </c>
      <c r="B18" s="166"/>
      <c r="C18" s="166"/>
      <c r="D18" s="413"/>
    </row>
    <row r="19" ht="36" customHeight="1" spans="1:4">
      <c r="A19" s="412" t="s">
        <v>2495</v>
      </c>
      <c r="B19" s="166"/>
      <c r="C19" s="166"/>
      <c r="D19" s="413"/>
    </row>
    <row r="20" ht="36" customHeight="1" spans="1:4">
      <c r="A20" s="412" t="s">
        <v>2496</v>
      </c>
      <c r="B20" s="166"/>
      <c r="C20" s="166"/>
      <c r="D20" s="413"/>
    </row>
    <row r="21" ht="36" customHeight="1" spans="1:4">
      <c r="A21" s="410" t="s">
        <v>2497</v>
      </c>
      <c r="B21" s="411"/>
      <c r="C21" s="411"/>
      <c r="D21" s="411"/>
    </row>
    <row r="22" ht="36" customHeight="1" spans="1:4">
      <c r="A22" s="414" t="s">
        <v>2474</v>
      </c>
      <c r="B22" s="414"/>
      <c r="C22" s="414"/>
      <c r="D22" s="414"/>
    </row>
    <row r="23" spans="2:4">
      <c r="B23" s="415"/>
      <c r="C23" s="416"/>
      <c r="D23" s="417"/>
    </row>
    <row r="24" spans="3:3">
      <c r="C24" s="418"/>
    </row>
    <row r="25" spans="3:3">
      <c r="C25" s="418"/>
    </row>
    <row r="26" spans="3:3">
      <c r="C26" s="418"/>
    </row>
  </sheetData>
  <mergeCells count="2">
    <mergeCell ref="A1:D1"/>
    <mergeCell ref="A22:D22"/>
  </mergeCells>
  <conditionalFormatting sqref="D1">
    <cfRule type="cellIs" dxfId="20" priority="3" stopIfTrue="1" operator="greaterThanOrEqual">
      <formula>10</formula>
    </cfRule>
    <cfRule type="cellIs" dxfId="21" priority="4" stopIfTrue="1" operator="lessThanOrEqual">
      <formula>-1</formula>
    </cfRule>
  </conditionalFormatting>
  <conditionalFormatting sqref="B3:C3">
    <cfRule type="cellIs" dxfId="22" priority="2" stopIfTrue="1" operator="lessThanOrEqual">
      <formula>-1</formula>
    </cfRule>
  </conditionalFormatting>
  <conditionalFormatting sqref="B4:C5 C9:C20 B6 C6:C7">
    <cfRule type="cellIs" dxfId="2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A11" sqref="A11:E11"/>
    </sheetView>
  </sheetViews>
  <sheetFormatPr defaultColWidth="9" defaultRowHeight="13.5" outlineLevelCol="4"/>
  <cols>
    <col min="1" max="1" width="37.75" style="393" customWidth="1"/>
    <col min="2" max="2" width="22" style="393" customWidth="1"/>
    <col min="3" max="4" width="23.875" style="393" customWidth="1"/>
    <col min="5" max="5" width="24.5" style="393" customWidth="1"/>
    <col min="6" max="248" width="9" style="393"/>
    <col min="249" max="16384" width="9" style="1"/>
  </cols>
  <sheetData>
    <row r="1" s="393" customFormat="1" ht="40.5" customHeight="1" spans="1:5">
      <c r="A1" s="394" t="s">
        <v>2498</v>
      </c>
      <c r="B1" s="394"/>
      <c r="C1" s="394"/>
      <c r="D1" s="394"/>
      <c r="E1" s="394"/>
    </row>
    <row r="2" s="393" customFormat="1" ht="17.1" customHeight="1" spans="1:5">
      <c r="A2" s="395"/>
      <c r="B2" s="395"/>
      <c r="C2" s="395"/>
      <c r="D2" s="396"/>
      <c r="E2" s="397" t="s">
        <v>2</v>
      </c>
    </row>
    <row r="3" s="1" customFormat="1" ht="24.95" customHeight="1" spans="1:5">
      <c r="A3" s="398" t="s">
        <v>4</v>
      </c>
      <c r="B3" s="398" t="s">
        <v>129</v>
      </c>
      <c r="C3" s="398" t="s">
        <v>6</v>
      </c>
      <c r="D3" s="399" t="s">
        <v>2499</v>
      </c>
      <c r="E3" s="400"/>
    </row>
    <row r="4" s="1" customFormat="1" ht="24.95" customHeight="1" spans="1:5">
      <c r="A4" s="401"/>
      <c r="B4" s="401"/>
      <c r="C4" s="401"/>
      <c r="D4" s="164" t="s">
        <v>2500</v>
      </c>
      <c r="E4" s="164" t="s">
        <v>2501</v>
      </c>
    </row>
    <row r="5" s="393" customFormat="1" ht="35.1" customHeight="1" spans="1:5">
      <c r="A5" s="402" t="s">
        <v>2471</v>
      </c>
      <c r="B5" s="403">
        <f>B6+B7+B8</f>
        <v>915</v>
      </c>
      <c r="C5" s="403">
        <f>C6+C7+C8</f>
        <v>866</v>
      </c>
      <c r="D5" s="404">
        <f t="shared" ref="D5:D8" si="0">C5-B5</f>
        <v>-49</v>
      </c>
      <c r="E5" s="405">
        <f t="shared" ref="E5:E8" si="1">C5/B5-1</f>
        <v>-0.0536</v>
      </c>
    </row>
    <row r="6" s="393" customFormat="1" ht="35.1" customHeight="1" spans="1:5">
      <c r="A6" s="132" t="s">
        <v>2502</v>
      </c>
      <c r="B6" s="404"/>
      <c r="C6" s="404"/>
      <c r="D6" s="404"/>
      <c r="E6" s="404"/>
    </row>
    <row r="7" s="393" customFormat="1" ht="35.1" customHeight="1" spans="1:5">
      <c r="A7" s="132" t="s">
        <v>2503</v>
      </c>
      <c r="B7" s="404">
        <v>376</v>
      </c>
      <c r="C7" s="404">
        <v>366</v>
      </c>
      <c r="D7" s="404">
        <f t="shared" si="0"/>
        <v>-10</v>
      </c>
      <c r="E7" s="405">
        <f t="shared" si="1"/>
        <v>-0.0266</v>
      </c>
    </row>
    <row r="8" s="393" customFormat="1" ht="35.1" customHeight="1" spans="1:5">
      <c r="A8" s="132" t="s">
        <v>2504</v>
      </c>
      <c r="B8" s="404">
        <v>539</v>
      </c>
      <c r="C8" s="404">
        <v>500</v>
      </c>
      <c r="D8" s="404">
        <f t="shared" si="0"/>
        <v>-39</v>
      </c>
      <c r="E8" s="405">
        <f t="shared" si="1"/>
        <v>-0.0724</v>
      </c>
    </row>
    <row r="9" s="393" customFormat="1" ht="35.1" customHeight="1" spans="1:5">
      <c r="A9" s="135" t="s">
        <v>2505</v>
      </c>
      <c r="B9" s="404"/>
      <c r="C9" s="404"/>
      <c r="D9" s="404"/>
      <c r="E9" s="404"/>
    </row>
    <row r="10" s="393" customFormat="1" ht="35.1" customHeight="1" spans="1:5">
      <c r="A10" s="135" t="s">
        <v>2506</v>
      </c>
      <c r="B10" s="404">
        <v>539</v>
      </c>
      <c r="C10" s="404">
        <v>500</v>
      </c>
      <c r="D10" s="404">
        <f t="shared" ref="D10" si="2">C10-B10</f>
        <v>-39</v>
      </c>
      <c r="E10" s="405">
        <f t="shared" ref="E10" si="3">C10/B10-1</f>
        <v>-0.0724</v>
      </c>
    </row>
    <row r="11" s="393" customFormat="1" ht="129.95" customHeight="1" spans="1:5">
      <c r="A11" s="406" t="s">
        <v>2507</v>
      </c>
      <c r="B11" s="406"/>
      <c r="C11" s="406"/>
      <c r="D11" s="406"/>
      <c r="E11" s="406"/>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35</vt:i4>
      </vt:variant>
    </vt:vector>
  </HeadingPairs>
  <TitlesOfParts>
    <vt:vector size="35" baseType="lpstr">
      <vt:lpstr>1-1沧源佤族自治县一般公共预算收入情况表</vt:lpstr>
      <vt:lpstr>1-2沧源佤族自治县一般公共预算支出情况表</vt:lpstr>
      <vt:lpstr>1-3沧源佤族自治县本级一般公共预算收入情况表</vt:lpstr>
      <vt:lpstr>1-4沧源佤族自治县本级一般公共预算支出情况表（公开到项级）</vt:lpstr>
      <vt:lpstr>1-5沧源自治县本级一般公共预算基本支出情况表（公开到款级）</vt:lpstr>
      <vt:lpstr>1-6一般公共预算支出表（州、市对下转移支付项目） </vt:lpstr>
      <vt:lpstr>1-6一般公共预算支出表(州、市对下转移支付项目)</vt:lpstr>
      <vt:lpstr>1-7县分地区税收返还和转移支付预算表（此表不涉及）</vt:lpstr>
      <vt:lpstr>1-8沧源佤族自治县本级“三公”经费预算财政拨款情况统计表</vt:lpstr>
      <vt:lpstr>2-1沧源佤族自治县政府性基金预算收入情况表</vt:lpstr>
      <vt:lpstr>2-2沧源佤族自治县政府性基金预算支出情况表</vt:lpstr>
      <vt:lpstr>2-3沧源佤族自治县本级政府性基金预算收入情况表</vt:lpstr>
      <vt:lpstr>2-4沧源佤族自治县本级政府性基金预算支出情况表（公开到项级）</vt:lpstr>
      <vt:lpstr>2-5本级政府性基金支出表（州、市对下转移支付）</vt:lpstr>
      <vt:lpstr>2-5县本级政府性基金支出（县对下转移支付）</vt:lpstr>
      <vt:lpstr>3-1沧源佤族自治县国有资本经营收入预算情况表</vt:lpstr>
      <vt:lpstr>3-2沧源佤族自治县国有资本经营支出预算情况表</vt:lpstr>
      <vt:lpstr>3-3沧源佤族自治县本级国有资本经营收入预算情况表</vt:lpstr>
      <vt:lpstr>3-4县本级国有资本经营支出预算情况表（公开到项级）</vt:lpstr>
      <vt:lpstr>3-5 沧源佤族自治县国有资本经营预算转移支付表 （分地区）</vt:lpstr>
      <vt:lpstr>3-6 沧源佤族自治县国有资本经营预算转移支付表（分项目）</vt:lpstr>
      <vt:lpstr>4-1沧源佤族自治县社会保险基金收入预算情况表</vt:lpstr>
      <vt:lpstr>4-2沧源佤族自治县社会保险基金支出预算情况表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赵慧萍</cp:lastModifiedBy>
  <dcterms:created xsi:type="dcterms:W3CDTF">2006-09-16T00:00:00Z</dcterms:created>
  <cp:lastPrinted>2020-05-07T10:46:00Z</cp:lastPrinted>
  <dcterms:modified xsi:type="dcterms:W3CDTF">2024-02-27T03:51:39Z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9B8E880833084938801D4D10F8683ADA_12</vt:lpwstr>
  </property>
</Properties>
</file>