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00"/>
  </bookViews>
  <sheets>
    <sheet name="Sheet1" sheetId="1" r:id="rId1"/>
  </sheets>
  <definedNames>
    <definedName name="_xlnm._FilterDatabase" localSheetId="0" hidden="1">Sheet1!$A$4:$N$4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<sst xmlns="http://schemas.openxmlformats.org/spreadsheetml/2006/main" count="74" uniqueCount="48">
  <si>
    <t>2022年拟享受城镇公益性岗位补贴及社会保险补贴单位</t>
  </si>
  <si>
    <t xml:space="preserve">单位：沧源县人力资源和社会保障局劳动就业服务管理中心 </t>
  </si>
  <si>
    <t>单位：月、元</t>
  </si>
  <si>
    <t>序号</t>
  </si>
  <si>
    <t>单 位</t>
  </si>
  <si>
    <t>人数</t>
  </si>
  <si>
    <t>岗位补贴期限</t>
  </si>
  <si>
    <t>月数</t>
  </si>
  <si>
    <r>
      <rPr>
        <sz val="12"/>
        <color theme="1"/>
        <rFont val="宋体"/>
        <charset val="134"/>
      </rPr>
      <t xml:space="preserve">公益性岗位    补贴金额         </t>
    </r>
    <r>
      <rPr>
        <sz val="9"/>
        <color theme="1"/>
        <rFont val="宋体"/>
        <charset val="134"/>
      </rPr>
      <t>（1350元/月/人）</t>
    </r>
  </si>
  <si>
    <t>社会保险补贴期限</t>
  </si>
  <si>
    <t>社会保险补贴金额</t>
  </si>
  <si>
    <t>岗位补贴及社会保险补贴              合计</t>
  </si>
  <si>
    <t>备注</t>
  </si>
  <si>
    <t>养老</t>
  </si>
  <si>
    <t>医疗</t>
  </si>
  <si>
    <t>失业</t>
  </si>
  <si>
    <t>合计</t>
  </si>
  <si>
    <t>沧源佤族自治县城区幼儿园</t>
  </si>
  <si>
    <t>2022年7-8月</t>
  </si>
  <si>
    <t>沧源佤族自治县单甲乡中心完小</t>
  </si>
  <si>
    <t>2022年7-9月</t>
  </si>
  <si>
    <t>沧源佤族自治县东丁水库管理局</t>
  </si>
  <si>
    <t>沧源佤族自治县芒回水库管理局</t>
  </si>
  <si>
    <t>2022年1-8月</t>
  </si>
  <si>
    <t>沧源佤族自治县芒卡镇中心完小</t>
  </si>
  <si>
    <t>2022年1-9月</t>
  </si>
  <si>
    <t>沧源佤族自治县芒卡镇初级中学</t>
  </si>
  <si>
    <t>2021年7-12月</t>
  </si>
  <si>
    <t>勐角完全小学</t>
  </si>
  <si>
    <t>2022年4-9月</t>
  </si>
  <si>
    <t>沧源佤族自治县勐角中学</t>
  </si>
  <si>
    <t>2022年3-9月</t>
  </si>
  <si>
    <t>沧源佤族自治县勐省农场社区管理委员会</t>
  </si>
  <si>
    <t>2022年4-6月</t>
  </si>
  <si>
    <t>沧源佤族自治县民族中学</t>
  </si>
  <si>
    <t>2021年1-12月</t>
  </si>
  <si>
    <t>沧源佤族自治县糯良乡中心完小</t>
  </si>
  <si>
    <t>2022年7-10月</t>
  </si>
  <si>
    <t>2022年6-10月</t>
  </si>
  <si>
    <t>沧源佤族自治县市场监督管理局</t>
  </si>
  <si>
    <t>2022年8-9月</t>
  </si>
  <si>
    <t>沧源佤族自治县水务局</t>
  </si>
  <si>
    <t>沧源佤族自治县文化和旅游局</t>
  </si>
  <si>
    <t>2022年3-6月</t>
  </si>
  <si>
    <t>沧源佤族自治县应急管理局</t>
  </si>
  <si>
    <t>2022年6-9月</t>
  </si>
  <si>
    <t>沧源佤族自治县职业技术学校</t>
  </si>
  <si>
    <t>沧源佤族自治县中医佤医医院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</si>
</sst>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 shrinkToFi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shrinkToFit="1" readingOrder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shrinkToFit="1" readingOrder="1"/>
    </xf>
    <xf numFmtId="57" fontId="3" fillId="2" borderId="1" xfId="0" applyNumberFormat="1" applyFont="1" applyFill="1" applyBorder="1" applyAlignment="1">
      <alignment horizontal="center" vertical="center" wrapText="1"/>
    </xf>
    <xf numFmtId="57" fontId="3" fillId="2" borderId="1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 shrinkToFit="1" readingOrder="1"/>
    </xf>
    <xf numFmtId="0" fontId="4" fillId="2" borderId="1" xfId="0" applyFont="1" applyFill="1" applyBorder="1" applyAlignment="1">
      <alignment horizontal="center" vertical="center" wrapText="1" shrinkToFit="1" readingOrder="1"/>
    </xf>
    <xf numFmtId="0" fontId="4" fillId="2" borderId="1" xfId="0" applyFont="1" applyFill="1" applyBorder="1" applyAlignment="1">
      <alignment horizontal="center" vertical="center" wrapText="1" readingOrder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pane xSplit="3" ySplit="4" topLeftCell="D5" activePane="bottomRight" state="frozen"/>
      <selection/>
      <selection pane="topRight"/>
      <selection pane="bottomLeft"/>
      <selection pane="bottomRight" activeCell="B8" sqref="B8"/>
    </sheetView>
  </sheetViews>
  <sheetFormatPr defaultColWidth="9" defaultRowHeight="13.5"/>
  <cols>
    <col min="1" max="1" width="3.875" style="3" customWidth="1"/>
    <col min="2" max="2" width="22" style="4" customWidth="1"/>
    <col min="3" max="3" width="5.125" style="4" customWidth="1"/>
    <col min="4" max="4" width="14.5" style="4" customWidth="1"/>
    <col min="5" max="5" width="5.5" style="4" customWidth="1"/>
    <col min="6" max="6" width="12.875" style="4" customWidth="1"/>
    <col min="7" max="7" width="11.875" style="4" customWidth="1"/>
    <col min="8" max="8" width="4.875" style="5" customWidth="1"/>
    <col min="9" max="9" width="8.75" style="4" customWidth="1"/>
    <col min="10" max="10" width="10.75" style="4" customWidth="1"/>
    <col min="11" max="11" width="8.625" style="4" customWidth="1"/>
    <col min="12" max="12" width="11.25" style="4" customWidth="1"/>
    <col min="13" max="13" width="12.75" style="4" customWidth="1"/>
    <col min="14" max="14" width="6.5" style="4" customWidth="1"/>
    <col min="15" max="16384" width="9" style="4"/>
  </cols>
  <sheetData>
    <row r="1" ht="39" customHeight="1" spans="1:14">
      <c r="A1" s="6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6"/>
      <c r="M1" s="6"/>
      <c r="N1" s="6"/>
    </row>
    <row r="2" s="1" customFormat="1" ht="24" customHeight="1" spans="1:13">
      <c r="A2" s="8" t="s">
        <v>1</v>
      </c>
      <c r="B2" s="8"/>
      <c r="C2" s="8"/>
      <c r="D2" s="8"/>
      <c r="E2" s="8"/>
      <c r="F2" s="8"/>
      <c r="G2" s="9"/>
      <c r="H2" s="10"/>
      <c r="M2" s="9" t="s">
        <v>2</v>
      </c>
    </row>
    <row r="3" s="1" customFormat="1" ht="27" customHeight="1" spans="1:14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1" t="s">
        <v>9</v>
      </c>
      <c r="H3" s="11" t="s">
        <v>7</v>
      </c>
      <c r="I3" s="30" t="s">
        <v>10</v>
      </c>
      <c r="J3" s="30"/>
      <c r="K3" s="30"/>
      <c r="L3" s="30"/>
      <c r="M3" s="31" t="s">
        <v>11</v>
      </c>
      <c r="N3" s="32" t="s">
        <v>12</v>
      </c>
    </row>
    <row r="4" s="1" customFormat="1" ht="33" customHeight="1" spans="1:14">
      <c r="A4" s="11"/>
      <c r="B4" s="11"/>
      <c r="C4" s="11"/>
      <c r="D4" s="11"/>
      <c r="E4" s="11"/>
      <c r="F4" s="12"/>
      <c r="G4" s="11"/>
      <c r="H4" s="11"/>
      <c r="I4" s="30" t="s">
        <v>13</v>
      </c>
      <c r="J4" s="33" t="s">
        <v>14</v>
      </c>
      <c r="K4" s="30" t="s">
        <v>15</v>
      </c>
      <c r="L4" s="33" t="s">
        <v>16</v>
      </c>
      <c r="M4" s="31"/>
      <c r="N4" s="32"/>
    </row>
    <row r="5" s="1" customFormat="1" ht="33" customHeight="1" spans="1:14">
      <c r="A5" s="13">
        <v>1</v>
      </c>
      <c r="B5" s="14" t="s">
        <v>17</v>
      </c>
      <c r="C5" s="11">
        <v>6</v>
      </c>
      <c r="D5" s="15" t="s">
        <v>18</v>
      </c>
      <c r="E5" s="11">
        <v>2</v>
      </c>
      <c r="F5" s="12">
        <v>16200</v>
      </c>
      <c r="G5" s="16" t="s">
        <v>18</v>
      </c>
      <c r="H5" s="11">
        <v>2</v>
      </c>
      <c r="I5" s="30">
        <v>7238.4</v>
      </c>
      <c r="J5" s="33">
        <v>4524</v>
      </c>
      <c r="K5" s="30">
        <v>113.4</v>
      </c>
      <c r="L5" s="33">
        <f t="shared" ref="L5:L25" si="0">SUM(I5:K5)</f>
        <v>11875.8</v>
      </c>
      <c r="M5" s="31">
        <f t="shared" ref="M5:M25" si="1">F5+L5</f>
        <v>28075.8</v>
      </c>
      <c r="N5" s="32"/>
    </row>
    <row r="6" s="1" customFormat="1" ht="22" customHeight="1" spans="1:14">
      <c r="A6" s="17"/>
      <c r="B6" s="18"/>
      <c r="C6" s="11">
        <v>6</v>
      </c>
      <c r="D6" s="19">
        <v>44805</v>
      </c>
      <c r="E6" s="11">
        <v>1</v>
      </c>
      <c r="F6" s="12">
        <v>8100</v>
      </c>
      <c r="G6" s="20">
        <v>44805</v>
      </c>
      <c r="H6" s="11">
        <v>1</v>
      </c>
      <c r="I6" s="30">
        <v>3619.2</v>
      </c>
      <c r="J6" s="33">
        <v>2262</v>
      </c>
      <c r="K6" s="30">
        <v>56.7</v>
      </c>
      <c r="L6" s="33">
        <f t="shared" si="0"/>
        <v>5937.9</v>
      </c>
      <c r="M6" s="31">
        <f t="shared" si="1"/>
        <v>14037.9</v>
      </c>
      <c r="N6" s="32"/>
    </row>
    <row r="7" s="1" customFormat="1" ht="33" customHeight="1" spans="1:14">
      <c r="A7" s="21"/>
      <c r="B7" s="22"/>
      <c r="C7" s="11">
        <v>6</v>
      </c>
      <c r="D7" s="19">
        <v>44835</v>
      </c>
      <c r="E7" s="11">
        <v>1</v>
      </c>
      <c r="F7" s="12">
        <f>1600*6</f>
        <v>9600</v>
      </c>
      <c r="G7" s="20">
        <v>44835</v>
      </c>
      <c r="H7" s="11">
        <v>1</v>
      </c>
      <c r="I7" s="30">
        <v>3814.08</v>
      </c>
      <c r="J7" s="33">
        <v>2262</v>
      </c>
      <c r="K7" s="30">
        <v>67.2</v>
      </c>
      <c r="L7" s="33">
        <f t="shared" si="0"/>
        <v>6143.28</v>
      </c>
      <c r="M7" s="31">
        <f t="shared" si="1"/>
        <v>15743.28</v>
      </c>
      <c r="N7" s="32"/>
    </row>
    <row r="8" s="1" customFormat="1" ht="33" customHeight="1" spans="1:14">
      <c r="A8" s="11">
        <v>2</v>
      </c>
      <c r="B8" s="23" t="s">
        <v>19</v>
      </c>
      <c r="C8" s="11">
        <v>26</v>
      </c>
      <c r="D8" s="15" t="s">
        <v>20</v>
      </c>
      <c r="E8" s="11">
        <v>3</v>
      </c>
      <c r="F8" s="12">
        <v>105300</v>
      </c>
      <c r="G8" s="16" t="s">
        <v>20</v>
      </c>
      <c r="H8" s="11">
        <v>3</v>
      </c>
      <c r="I8" s="30">
        <v>47049.6</v>
      </c>
      <c r="J8" s="33">
        <v>29406</v>
      </c>
      <c r="K8" s="30">
        <v>737.1</v>
      </c>
      <c r="L8" s="33">
        <f t="shared" si="0"/>
        <v>77192.7</v>
      </c>
      <c r="M8" s="31">
        <f t="shared" si="1"/>
        <v>182492.7</v>
      </c>
      <c r="N8" s="32"/>
    </row>
    <row r="9" s="1" customFormat="1" ht="33" customHeight="1" spans="1:14">
      <c r="A9" s="11">
        <v>3</v>
      </c>
      <c r="B9" s="23" t="s">
        <v>21</v>
      </c>
      <c r="C9" s="11">
        <v>3</v>
      </c>
      <c r="D9" s="15" t="s">
        <v>18</v>
      </c>
      <c r="E9" s="11">
        <v>2</v>
      </c>
      <c r="F9" s="12">
        <v>8100</v>
      </c>
      <c r="G9" s="16" t="s">
        <v>18</v>
      </c>
      <c r="H9" s="11">
        <v>2</v>
      </c>
      <c r="I9" s="30">
        <v>3619.2</v>
      </c>
      <c r="J9" s="33">
        <v>2262</v>
      </c>
      <c r="K9" s="30">
        <v>56.7</v>
      </c>
      <c r="L9" s="33">
        <f t="shared" si="0"/>
        <v>5937.9</v>
      </c>
      <c r="M9" s="31">
        <f t="shared" si="1"/>
        <v>14037.9</v>
      </c>
      <c r="N9" s="32"/>
    </row>
    <row r="10" s="1" customFormat="1" ht="33" customHeight="1" spans="1:14">
      <c r="A10" s="11">
        <v>4</v>
      </c>
      <c r="B10" s="24" t="s">
        <v>22</v>
      </c>
      <c r="C10" s="11">
        <v>1</v>
      </c>
      <c r="D10" s="15" t="s">
        <v>23</v>
      </c>
      <c r="E10" s="11">
        <v>8</v>
      </c>
      <c r="F10" s="12">
        <f>1350*8</f>
        <v>10800</v>
      </c>
      <c r="G10" s="16" t="s">
        <v>23</v>
      </c>
      <c r="H10" s="11">
        <v>8</v>
      </c>
      <c r="I10" s="30">
        <v>4825.6</v>
      </c>
      <c r="J10" s="33">
        <v>2639</v>
      </c>
      <c r="K10" s="30">
        <v>75.6</v>
      </c>
      <c r="L10" s="33">
        <f t="shared" si="0"/>
        <v>7540.2</v>
      </c>
      <c r="M10" s="31">
        <f t="shared" si="1"/>
        <v>18340.2</v>
      </c>
      <c r="N10" s="32"/>
    </row>
    <row r="11" s="1" customFormat="1" ht="33" customHeight="1" spans="1:14">
      <c r="A11" s="11">
        <v>5</v>
      </c>
      <c r="B11" s="23" t="s">
        <v>24</v>
      </c>
      <c r="C11" s="11">
        <v>17</v>
      </c>
      <c r="D11" s="15" t="s">
        <v>25</v>
      </c>
      <c r="E11" s="11">
        <v>9</v>
      </c>
      <c r="F11" s="12">
        <v>187650</v>
      </c>
      <c r="G11" s="16" t="s">
        <v>25</v>
      </c>
      <c r="H11" s="11">
        <v>9</v>
      </c>
      <c r="I11" s="30">
        <v>83844.8</v>
      </c>
      <c r="J11" s="33">
        <v>52403</v>
      </c>
      <c r="K11" s="30">
        <v>1275.75</v>
      </c>
      <c r="L11" s="33">
        <f t="shared" si="0"/>
        <v>137523.55</v>
      </c>
      <c r="M11" s="31">
        <f t="shared" si="1"/>
        <v>325173.55</v>
      </c>
      <c r="N11" s="32"/>
    </row>
    <row r="12" s="1" customFormat="1" ht="33" customHeight="1" spans="1:14">
      <c r="A12" s="13">
        <v>6</v>
      </c>
      <c r="B12" s="14" t="s">
        <v>26</v>
      </c>
      <c r="C12" s="11">
        <v>1</v>
      </c>
      <c r="D12" s="19" t="s">
        <v>27</v>
      </c>
      <c r="E12" s="11">
        <v>6</v>
      </c>
      <c r="F12" s="12">
        <v>8100</v>
      </c>
      <c r="G12" s="20" t="s">
        <v>27</v>
      </c>
      <c r="H12" s="11">
        <v>6</v>
      </c>
      <c r="I12" s="30">
        <v>4255.68</v>
      </c>
      <c r="J12" s="33">
        <v>1835.4</v>
      </c>
      <c r="K12" s="30">
        <v>56.7</v>
      </c>
      <c r="L12" s="33">
        <f t="shared" si="0"/>
        <v>6147.78</v>
      </c>
      <c r="M12" s="31">
        <f t="shared" si="1"/>
        <v>14247.78</v>
      </c>
      <c r="N12" s="32"/>
    </row>
    <row r="13" s="1" customFormat="1" ht="33" customHeight="1" spans="1:14">
      <c r="A13" s="21"/>
      <c r="B13" s="22"/>
      <c r="C13" s="11">
        <v>1</v>
      </c>
      <c r="D13" s="15" t="s">
        <v>23</v>
      </c>
      <c r="E13" s="11">
        <v>8</v>
      </c>
      <c r="F13" s="12">
        <f>1350*8</f>
        <v>10800</v>
      </c>
      <c r="G13" s="16" t="s">
        <v>23</v>
      </c>
      <c r="H13" s="11">
        <v>8</v>
      </c>
      <c r="I13" s="30">
        <v>4825.6</v>
      </c>
      <c r="J13" s="33">
        <v>3016</v>
      </c>
      <c r="K13" s="30">
        <v>75.6</v>
      </c>
      <c r="L13" s="33">
        <f t="shared" si="0"/>
        <v>7917.2</v>
      </c>
      <c r="M13" s="31">
        <f t="shared" si="1"/>
        <v>18717.2</v>
      </c>
      <c r="N13" s="32"/>
    </row>
    <row r="14" s="1" customFormat="1" ht="33" customHeight="1" spans="1:14">
      <c r="A14" s="11">
        <v>7</v>
      </c>
      <c r="B14" s="23" t="s">
        <v>28</v>
      </c>
      <c r="C14" s="11">
        <v>15</v>
      </c>
      <c r="D14" s="19" t="s">
        <v>29</v>
      </c>
      <c r="E14" s="11">
        <v>6</v>
      </c>
      <c r="F14" s="12">
        <f>15*6*1350</f>
        <v>121500</v>
      </c>
      <c r="G14" s="20" t="s">
        <v>29</v>
      </c>
      <c r="H14" s="11">
        <v>6</v>
      </c>
      <c r="I14" s="30">
        <v>54288</v>
      </c>
      <c r="J14" s="33">
        <v>33930</v>
      </c>
      <c r="K14" s="30">
        <v>850.5</v>
      </c>
      <c r="L14" s="33">
        <f t="shared" si="0"/>
        <v>89068.5</v>
      </c>
      <c r="M14" s="31">
        <f t="shared" si="1"/>
        <v>210568.5</v>
      </c>
      <c r="N14" s="32"/>
    </row>
    <row r="15" s="1" customFormat="1" ht="33" customHeight="1" spans="1:14">
      <c r="A15" s="11">
        <v>8</v>
      </c>
      <c r="B15" s="23" t="s">
        <v>30</v>
      </c>
      <c r="C15" s="11">
        <v>4</v>
      </c>
      <c r="D15" s="19" t="s">
        <v>31</v>
      </c>
      <c r="E15" s="11">
        <v>7</v>
      </c>
      <c r="F15" s="12">
        <v>29700</v>
      </c>
      <c r="G15" s="20" t="s">
        <v>31</v>
      </c>
      <c r="H15" s="11">
        <v>7</v>
      </c>
      <c r="I15" s="30">
        <v>13270.4</v>
      </c>
      <c r="J15" s="33">
        <v>8294</v>
      </c>
      <c r="K15" s="30">
        <v>207.9</v>
      </c>
      <c r="L15" s="33">
        <f t="shared" si="0"/>
        <v>21772.3</v>
      </c>
      <c r="M15" s="31">
        <f t="shared" si="1"/>
        <v>51472.3</v>
      </c>
      <c r="N15" s="32"/>
    </row>
    <row r="16" s="1" customFormat="1" ht="33" customHeight="1" spans="1:14">
      <c r="A16" s="11">
        <v>9</v>
      </c>
      <c r="B16" s="23" t="s">
        <v>32</v>
      </c>
      <c r="C16" s="11">
        <v>4</v>
      </c>
      <c r="D16" s="25" t="s">
        <v>33</v>
      </c>
      <c r="E16" s="11">
        <v>3</v>
      </c>
      <c r="F16" s="12">
        <v>16200</v>
      </c>
      <c r="G16" s="26" t="s">
        <v>33</v>
      </c>
      <c r="H16" s="11">
        <v>3</v>
      </c>
      <c r="I16" s="30">
        <v>7238.4</v>
      </c>
      <c r="J16" s="33">
        <v>4524</v>
      </c>
      <c r="K16" s="30">
        <v>113.4</v>
      </c>
      <c r="L16" s="33">
        <f t="shared" si="0"/>
        <v>11875.8</v>
      </c>
      <c r="M16" s="31">
        <f t="shared" si="1"/>
        <v>28075.8</v>
      </c>
      <c r="N16" s="32"/>
    </row>
    <row r="17" s="1" customFormat="1" ht="33" customHeight="1" spans="1:14">
      <c r="A17" s="13">
        <v>10</v>
      </c>
      <c r="B17" s="14" t="s">
        <v>34</v>
      </c>
      <c r="C17" s="11">
        <v>18</v>
      </c>
      <c r="D17" s="19" t="s">
        <v>35</v>
      </c>
      <c r="E17" s="11">
        <v>12</v>
      </c>
      <c r="F17" s="12">
        <v>110700</v>
      </c>
      <c r="G17" s="27" t="s">
        <v>35</v>
      </c>
      <c r="H17" s="11">
        <v>12</v>
      </c>
      <c r="I17" s="30">
        <v>58479.2</v>
      </c>
      <c r="J17" s="33">
        <v>25083.8</v>
      </c>
      <c r="K17" s="30">
        <v>774.9</v>
      </c>
      <c r="L17" s="33">
        <f t="shared" si="0"/>
        <v>84337.9</v>
      </c>
      <c r="M17" s="31">
        <f t="shared" si="1"/>
        <v>195037.9</v>
      </c>
      <c r="N17" s="32"/>
    </row>
    <row r="18" s="1" customFormat="1" ht="33" customHeight="1" spans="1:14">
      <c r="A18" s="21"/>
      <c r="B18" s="22"/>
      <c r="C18" s="11">
        <v>20</v>
      </c>
      <c r="D18" s="15" t="s">
        <v>25</v>
      </c>
      <c r="E18" s="11">
        <v>9</v>
      </c>
      <c r="F18" s="12">
        <v>230850</v>
      </c>
      <c r="G18" s="27" t="s">
        <v>25</v>
      </c>
      <c r="H18" s="11">
        <v>9</v>
      </c>
      <c r="I18" s="30">
        <v>103147.2</v>
      </c>
      <c r="J18" s="33">
        <v>64467</v>
      </c>
      <c r="K18" s="30">
        <v>1615.95</v>
      </c>
      <c r="L18" s="33">
        <f t="shared" si="0"/>
        <v>169230.15</v>
      </c>
      <c r="M18" s="31">
        <f t="shared" si="1"/>
        <v>400080.15</v>
      </c>
      <c r="N18" s="32"/>
    </row>
    <row r="19" s="1" customFormat="1" ht="33" customHeight="1" spans="1:14">
      <c r="A19" s="11">
        <v>11</v>
      </c>
      <c r="B19" s="22" t="s">
        <v>36</v>
      </c>
      <c r="C19" s="11">
        <v>19</v>
      </c>
      <c r="D19" s="15" t="s">
        <v>37</v>
      </c>
      <c r="E19" s="11">
        <v>4</v>
      </c>
      <c r="F19" s="12">
        <v>103050</v>
      </c>
      <c r="G19" s="26" t="s">
        <v>38</v>
      </c>
      <c r="H19" s="11">
        <v>5</v>
      </c>
      <c r="I19" s="30">
        <v>56079.04</v>
      </c>
      <c r="J19" s="33">
        <v>34684</v>
      </c>
      <c r="K19" s="30">
        <v>900.9</v>
      </c>
      <c r="L19" s="33">
        <f t="shared" si="0"/>
        <v>91663.94</v>
      </c>
      <c r="M19" s="31">
        <f t="shared" si="1"/>
        <v>194713.94</v>
      </c>
      <c r="N19" s="32"/>
    </row>
    <row r="20" s="1" customFormat="1" ht="33" customHeight="1" spans="1:14">
      <c r="A20" s="11">
        <v>12</v>
      </c>
      <c r="B20" s="22" t="s">
        <v>39</v>
      </c>
      <c r="C20" s="11">
        <v>1</v>
      </c>
      <c r="D20" s="15" t="s">
        <v>40</v>
      </c>
      <c r="E20" s="11">
        <v>2</v>
      </c>
      <c r="F20" s="12">
        <f>1350*2</f>
        <v>2700</v>
      </c>
      <c r="G20" s="27" t="s">
        <v>40</v>
      </c>
      <c r="H20" s="11">
        <v>2</v>
      </c>
      <c r="I20" s="30">
        <v>1206.4</v>
      </c>
      <c r="J20" s="33">
        <v>754</v>
      </c>
      <c r="K20" s="30">
        <v>18.9</v>
      </c>
      <c r="L20" s="33">
        <f t="shared" si="0"/>
        <v>1979.3</v>
      </c>
      <c r="M20" s="31">
        <f t="shared" si="1"/>
        <v>4679.3</v>
      </c>
      <c r="N20" s="32"/>
    </row>
    <row r="21" s="1" customFormat="1" ht="33" customHeight="1" spans="1:14">
      <c r="A21" s="11">
        <v>13</v>
      </c>
      <c r="B21" s="22" t="s">
        <v>41</v>
      </c>
      <c r="C21" s="11">
        <v>6</v>
      </c>
      <c r="D21" s="15" t="s">
        <v>18</v>
      </c>
      <c r="E21" s="11">
        <v>2</v>
      </c>
      <c r="F21" s="12">
        <v>16200</v>
      </c>
      <c r="G21" s="27" t="s">
        <v>18</v>
      </c>
      <c r="H21" s="11">
        <v>2</v>
      </c>
      <c r="I21" s="1">
        <v>7238.4</v>
      </c>
      <c r="J21" s="30">
        <v>4524</v>
      </c>
      <c r="K21" s="30">
        <v>113.4</v>
      </c>
      <c r="L21" s="33">
        <f t="shared" si="0"/>
        <v>11875.8</v>
      </c>
      <c r="M21" s="31">
        <f t="shared" si="1"/>
        <v>28075.8</v>
      </c>
      <c r="N21" s="32"/>
    </row>
    <row r="22" s="1" customFormat="1" ht="33" customHeight="1" spans="1:14">
      <c r="A22" s="11">
        <v>14</v>
      </c>
      <c r="B22" s="23" t="s">
        <v>42</v>
      </c>
      <c r="C22" s="11">
        <v>1</v>
      </c>
      <c r="D22" s="19" t="s">
        <v>43</v>
      </c>
      <c r="E22" s="11">
        <v>4</v>
      </c>
      <c r="F22" s="12">
        <f>1350*4</f>
        <v>5400</v>
      </c>
      <c r="G22" s="20" t="s">
        <v>43</v>
      </c>
      <c r="H22" s="11">
        <v>4</v>
      </c>
      <c r="I22" s="30">
        <v>2412.8</v>
      </c>
      <c r="J22" s="33">
        <v>1508</v>
      </c>
      <c r="K22" s="30">
        <v>37.8</v>
      </c>
      <c r="L22" s="33">
        <f t="shared" si="0"/>
        <v>3958.6</v>
      </c>
      <c r="M22" s="31">
        <f t="shared" si="1"/>
        <v>9358.6</v>
      </c>
      <c r="N22" s="32"/>
    </row>
    <row r="23" s="1" customFormat="1" ht="33" customHeight="1" spans="1:14">
      <c r="A23" s="11">
        <v>15</v>
      </c>
      <c r="B23" s="23" t="s">
        <v>44</v>
      </c>
      <c r="C23" s="11">
        <v>2</v>
      </c>
      <c r="D23" s="15" t="s">
        <v>45</v>
      </c>
      <c r="E23" s="11">
        <v>4</v>
      </c>
      <c r="F23" s="12">
        <v>10800</v>
      </c>
      <c r="G23" s="27" t="s">
        <v>45</v>
      </c>
      <c r="H23" s="11">
        <v>4</v>
      </c>
      <c r="I23" s="30">
        <v>4825.6</v>
      </c>
      <c r="J23" s="33">
        <v>3016</v>
      </c>
      <c r="K23" s="30">
        <v>75.6</v>
      </c>
      <c r="L23" s="33">
        <f t="shared" si="0"/>
        <v>7917.2</v>
      </c>
      <c r="M23" s="31">
        <f t="shared" si="1"/>
        <v>18717.2</v>
      </c>
      <c r="N23" s="32"/>
    </row>
    <row r="24" s="1" customFormat="1" ht="33" customHeight="1" spans="1:14">
      <c r="A24" s="11">
        <v>16</v>
      </c>
      <c r="B24" s="23" t="s">
        <v>46</v>
      </c>
      <c r="C24" s="11">
        <v>9</v>
      </c>
      <c r="D24" s="15" t="s">
        <v>29</v>
      </c>
      <c r="E24" s="11">
        <v>6</v>
      </c>
      <c r="F24" s="12">
        <v>59400</v>
      </c>
      <c r="G24" s="27" t="s">
        <v>29</v>
      </c>
      <c r="H24" s="11">
        <v>6</v>
      </c>
      <c r="I24" s="30">
        <v>26540.8</v>
      </c>
      <c r="J24" s="33">
        <v>16588</v>
      </c>
      <c r="K24" s="30">
        <v>415.8</v>
      </c>
      <c r="L24" s="33">
        <f t="shared" si="0"/>
        <v>43544.6</v>
      </c>
      <c r="M24" s="31">
        <f t="shared" si="1"/>
        <v>102944.6</v>
      </c>
      <c r="N24" s="32"/>
    </row>
    <row r="25" s="1" customFormat="1" ht="33" customHeight="1" spans="1:14">
      <c r="A25" s="11">
        <v>17</v>
      </c>
      <c r="B25" s="23" t="s">
        <v>47</v>
      </c>
      <c r="C25" s="11">
        <v>9</v>
      </c>
      <c r="D25" s="15" t="s">
        <v>25</v>
      </c>
      <c r="E25" s="11">
        <v>9</v>
      </c>
      <c r="F25" s="28">
        <v>99900</v>
      </c>
      <c r="G25" s="16" t="s">
        <v>25</v>
      </c>
      <c r="H25" s="11">
        <v>9</v>
      </c>
      <c r="I25" s="30">
        <v>44636.8</v>
      </c>
      <c r="J25" s="33">
        <v>27898</v>
      </c>
      <c r="K25" s="30">
        <v>699.3</v>
      </c>
      <c r="L25" s="33">
        <f t="shared" si="0"/>
        <v>73234.1</v>
      </c>
      <c r="M25" s="31">
        <f t="shared" si="1"/>
        <v>173134.1</v>
      </c>
      <c r="N25" s="32"/>
    </row>
    <row r="26" s="1" customFormat="1" ht="33" customHeight="1" spans="1:14">
      <c r="A26" s="11"/>
      <c r="B26" s="23"/>
      <c r="C26" s="11"/>
      <c r="D26" s="15"/>
      <c r="E26" s="11"/>
      <c r="F26" s="12"/>
      <c r="G26" s="11"/>
      <c r="H26" s="11"/>
      <c r="I26" s="30"/>
      <c r="J26" s="33"/>
      <c r="K26" s="30"/>
      <c r="L26" s="33"/>
      <c r="M26" s="31"/>
      <c r="N26" s="32"/>
    </row>
    <row r="27" s="2" customFormat="1" ht="25" customHeight="1" spans="1:14">
      <c r="A27" s="29" t="s">
        <v>16</v>
      </c>
      <c r="B27" s="29"/>
      <c r="C27" s="29">
        <f>SUM(C5:C26)</f>
        <v>175</v>
      </c>
      <c r="D27" s="29"/>
      <c r="E27" s="29">
        <f t="shared" ref="D27:M27" si="2">SUM(E5:E26)</f>
        <v>108</v>
      </c>
      <c r="F27" s="29"/>
      <c r="G27" s="29"/>
      <c r="H27" s="29">
        <f t="shared" si="2"/>
        <v>109</v>
      </c>
      <c r="I27" s="29">
        <f t="shared" si="2"/>
        <v>542455.2</v>
      </c>
      <c r="J27" s="29">
        <f t="shared" si="2"/>
        <v>325880.2</v>
      </c>
      <c r="K27" s="29">
        <f t="shared" si="2"/>
        <v>8339.1</v>
      </c>
      <c r="L27" s="29">
        <f t="shared" si="2"/>
        <v>876674.5</v>
      </c>
      <c r="M27" s="29">
        <f t="shared" si="2"/>
        <v>2047724.5</v>
      </c>
      <c r="N27" s="29"/>
    </row>
  </sheetData>
  <mergeCells count="20">
    <mergeCell ref="A1:N1"/>
    <mergeCell ref="A2:F2"/>
    <mergeCell ref="I3:L3"/>
    <mergeCell ref="A27:B27"/>
    <mergeCell ref="A3:A4"/>
    <mergeCell ref="A5:A7"/>
    <mergeCell ref="A12:A13"/>
    <mergeCell ref="A17:A18"/>
    <mergeCell ref="B3:B4"/>
    <mergeCell ref="B5:B7"/>
    <mergeCell ref="B12:B13"/>
    <mergeCell ref="B17:B18"/>
    <mergeCell ref="C3:C4"/>
    <mergeCell ref="D3:D4"/>
    <mergeCell ref="E3:E4"/>
    <mergeCell ref="F3:F4"/>
    <mergeCell ref="G3:G4"/>
    <mergeCell ref="H3:H4"/>
    <mergeCell ref="M3:M4"/>
    <mergeCell ref="N3:N4"/>
  </mergeCells>
  <pageMargins left="0.472222222222222" right="0.156944444444444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2021-10-12T01:43:00Z</dcterms:created>
  <dcterms:modified xsi:type="dcterms:W3CDTF">2022-12-01T01:06:47Z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EFFAB20F35D74533A992C4D61A2A6B1E</vt:lpwstr>
  </property>
  <property fmtid="{D5CDD505-2E9C-101B-9397-08002B2CF9AE}" pid="3" name="KSOProductBuildVer">
    <vt:lpwstr>2052-11.1.0.12763</vt:lpwstr>
  </property>
</Properties>
</file>